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tabRatio="825" activeTab="3"/>
  </bookViews>
  <sheets>
    <sheet name="封面" sheetId="1" r:id="rId1"/>
    <sheet name="人员情况表" sheetId="31" r:id="rId2"/>
    <sheet name="预算调整情况表" sheetId="5" r:id="rId3"/>
    <sheet name="吴慧芳" sheetId="32" r:id="rId4"/>
  </sheets>
  <definedNames>
    <definedName name="_xlnm._FilterDatabase" localSheetId="2" hidden="1">预算调整情况表!$A$7:$HA$85</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<sst xmlns="http://schemas.openxmlformats.org/spreadsheetml/2006/main" count="122">
  <si>
    <t>自治州党政机构改革预算调整表</t>
  </si>
  <si>
    <t xml:space="preserve">  划入单位名称：昌吉回族自治州生态环境局           单位盖章：</t>
  </si>
  <si>
    <t>显示</t>
  </si>
  <si>
    <t xml:space="preserve">            划出单位名称：昌吉回族自治州发展和改革委员会     单位盖章：</t>
  </si>
  <si>
    <t xml:space="preserve">                                                           </t>
  </si>
  <si>
    <t xml:space="preserve">       划出单位负责人：              财务负责人：                      经办人：贺雅芳        联系电话：13899656788</t>
  </si>
  <si>
    <t xml:space="preserve">       划入单位负责人：马雁斌        财务负责人：  何建伟              经办人： 王玉珍       联系电话：15299619928</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</si>
  <si>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</si>
  <si>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</si>
  <si>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</si>
  <si>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</si>
  <si>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</si>
  <si>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</si>
  <si>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</si>
  <si>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</si>
  <si>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</si>
  <si>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</si>
  <si>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</si>
  <si>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</si>
  <si>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</si>
  <si>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</si>
  <si>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</si>
  <si>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</si>
  <si>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</si>
  <si>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</si>
  <si>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</si>
  <si>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</si>
  <si>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</si>
  <si>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</si>
  <si>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</si>
  <si>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</si>
  <si>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</si>
  <si>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</si>
  <si>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</si>
  <si>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</si>
  <si>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</si>
  <si>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</si>
  <si>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州生态环境局</t>
  </si>
  <si>
    <t>州发展和改革委员会本级</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</si>
  <si>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</si>
  <si>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</si>
  <si>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</si>
  <si>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</si>
  <si>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</si>
  <si>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</si>
  <si>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</si>
  <si>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</si>
  <si>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</si>
  <si>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</si>
  <si>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</si>
  <si>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</si>
  <si>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</si>
  <si>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</si>
  <si>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</si>
  <si>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</si>
  <si>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</si>
  <si>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昌吉回族自治州环境保护局本级</t>
  </si>
  <si>
    <t>合计</t>
  </si>
  <si>
    <t>昌吉回族自治州发展和改革委员会本级</t>
  </si>
  <si>
    <t>211</t>
  </si>
  <si>
    <t>01</t>
  </si>
  <si>
    <t>行政运行</t>
  </si>
  <si>
    <t>行政人员-工资福利支出</t>
  </si>
  <si>
    <t>基本工资</t>
  </si>
  <si>
    <t>201</t>
  </si>
  <si>
    <t>04</t>
  </si>
  <si>
    <t>津贴补贴</t>
  </si>
  <si>
    <t>奖金</t>
  </si>
  <si>
    <t>伙食补助费</t>
  </si>
  <si>
    <t>住房公积金</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</si>
  <si>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</si>
  <si>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</si>
  <si>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</si>
  <si>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</si>
  <si>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</si>
  <si>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</si>
  <si>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</si>
  <si>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</si>
  <si>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</si>
  <si>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邮电费</t>
  </si>
  <si>
    <t>取暖费</t>
  </si>
  <si>
    <t>物业管理费</t>
  </si>
  <si>
    <t>差旅费</t>
  </si>
  <si>
    <t>维修(护)费</t>
  </si>
  <si>
    <t>培训费</t>
  </si>
  <si>
    <t>公务接待费</t>
  </si>
  <si>
    <t>工会经费</t>
  </si>
  <si>
    <t>福利费</t>
  </si>
  <si>
    <t>公务用车运行维护费</t>
  </si>
  <si>
    <t>其他商品和服务支出</t>
  </si>
  <si>
    <t>商品和服务支出</t>
  </si>
  <si>
    <t>对个人和家庭的补助</t>
  </si>
  <si>
    <t>奖励金</t>
  </si>
  <si>
    <t>对个人和家庭的补助支出</t>
  </si>
  <si>
    <t>事业人员-工资福利支出</t>
  </si>
  <si>
    <t>基础性绩效工资</t>
  </si>
  <si>
    <t>奖励性绩效工资</t>
  </si>
  <si>
    <t>印刷费</t>
  </si>
  <si>
    <t>电费</t>
  </si>
  <si>
    <t>劳务费</t>
  </si>
  <si>
    <t>离休工资（含津补贴）</t>
  </si>
  <si>
    <t>生活补助</t>
  </si>
  <si>
    <t>医疗费补助</t>
  </si>
  <si>
    <t>02</t>
  </si>
  <si>
    <t>一般行政管理事务</t>
  </si>
  <si>
    <r>
      <rPr>
        <sz val="12"/>
        <color indexed="8"/>
        <rFont val="Dialog"/>
        <charset val="0"/>
      </rPr>
      <t xml:space="preserve"> </t>
    </r>
    <r>
      <rPr>
        <sz val="12"/>
        <color indexed="8"/>
        <rFont val="宋体"/>
        <charset val="134"/>
      </rPr>
      <t>州粮食流通监督检查专项业务经费</t>
    </r>
  </si>
  <si>
    <t>商品和服务支出（项目支出）</t>
  </si>
  <si>
    <r>
      <rPr>
        <sz val="12"/>
        <color indexed="8"/>
        <rFont val="Dialog"/>
        <charset val="0"/>
      </rPr>
      <t>“</t>
    </r>
    <r>
      <rPr>
        <sz val="12"/>
        <color indexed="8"/>
        <rFont val="宋体"/>
        <charset val="134"/>
      </rPr>
      <t>信用昌吉</t>
    </r>
    <r>
      <rPr>
        <sz val="12"/>
        <color indexed="8"/>
        <rFont val="Dialog"/>
        <charset val="0"/>
      </rPr>
      <t>”</t>
    </r>
    <r>
      <rPr>
        <sz val="12"/>
        <color indexed="8"/>
        <rFont val="宋体"/>
        <charset val="134"/>
      </rPr>
      <t>网站运行维护费</t>
    </r>
  </si>
  <si>
    <r>
      <rPr>
        <sz val="12"/>
        <color indexed="8"/>
        <rFont val="宋体"/>
        <charset val="134"/>
      </rPr>
      <t>州</t>
    </r>
    <r>
      <rPr>
        <sz val="12"/>
        <color indexed="8"/>
        <rFont val="Dialog"/>
        <charset val="0"/>
      </rPr>
      <t>“</t>
    </r>
    <r>
      <rPr>
        <sz val="12"/>
        <color indexed="8"/>
        <rFont val="宋体"/>
        <charset val="134"/>
      </rPr>
      <t>放心粮油进农村</t>
    </r>
    <r>
      <rPr>
        <sz val="12"/>
        <color indexed="8"/>
        <rFont val="Dialog"/>
        <charset val="0"/>
      </rPr>
      <t>”</t>
    </r>
    <r>
      <rPr>
        <sz val="12"/>
        <color indexed="8"/>
        <rFont val="宋体"/>
        <charset val="134"/>
      </rPr>
      <t>专项业务经费</t>
    </r>
  </si>
  <si>
    <r>
      <rPr>
        <sz val="12"/>
        <color indexed="8"/>
        <rFont val="宋体"/>
        <charset val="134"/>
      </rPr>
      <t>州</t>
    </r>
    <r>
      <rPr>
        <sz val="12"/>
        <color indexed="8"/>
        <rFont val="Dialog"/>
        <charset val="0"/>
      </rPr>
      <t>“</t>
    </r>
    <r>
      <rPr>
        <sz val="12"/>
        <color indexed="8"/>
        <rFont val="宋体"/>
        <charset val="134"/>
      </rPr>
      <t>主食产业化发展</t>
    </r>
    <r>
      <rPr>
        <sz val="12"/>
        <color indexed="8"/>
        <rFont val="Dialog"/>
        <charset val="0"/>
      </rPr>
      <t>”</t>
    </r>
    <r>
      <rPr>
        <sz val="12"/>
        <color indexed="8"/>
        <rFont val="宋体"/>
        <charset val="134"/>
      </rPr>
      <t>专项业务经费</t>
    </r>
  </si>
  <si>
    <r>
      <rPr>
        <sz val="12"/>
        <color indexed="8"/>
        <rFont val="宋体"/>
        <charset val="134"/>
      </rPr>
      <t>州粮油质量检测专项业务经费</t>
    </r>
  </si>
  <si>
    <r>
      <rPr>
        <sz val="12"/>
        <color indexed="8"/>
        <rFont val="宋体"/>
        <charset val="134"/>
      </rPr>
      <t>州社会信用体系建设领导小组办公室专项业务费</t>
    </r>
  </si>
  <si>
    <r>
      <rPr>
        <sz val="12"/>
        <color indexed="8"/>
        <rFont val="宋体"/>
        <charset val="134"/>
      </rPr>
      <t>州项目工作前期费（评估评审）</t>
    </r>
  </si>
  <si>
    <r>
      <rPr>
        <sz val="12"/>
        <color indexed="8"/>
        <rFont val="宋体"/>
        <charset val="134"/>
      </rPr>
      <t>州援疆领导小组办公室专项业务经费</t>
    </r>
  </si>
  <si>
    <t>备注：按2018年老工资计算2019年5-12月调整预算</t>
  </si>
  <si>
    <t>职务</t>
  </si>
  <si>
    <t>级别</t>
  </si>
  <si>
    <t>津贴</t>
  </si>
  <si>
    <t>公用费用</t>
  </si>
  <si>
    <t>划转公用费用</t>
  </si>
  <si>
    <t>按8个月计算</t>
  </si>
  <si>
    <t>划入合计万元</t>
  </si>
</sst>
</file>

<file path=xl/styles.xml><?xml version="1.0" encoding="utf-8"?>
<styleSheet xmlns="http://schemas.openxmlformats.org/spreadsheetml/2006/main">
  <numFmts count="10">
    <numFmt numFmtId="176" formatCode="#.0"/>
    <numFmt numFmtId="42" formatCode="_ &quot;￥&quot;* #,##0_ ;_ &quot;￥&quot;* \-#,##0_ ;_ &quot;￥&quot;* &quot;-&quot;_ ;_ @_ "/>
    <numFmt numFmtId="177" formatCode="#.00"/>
    <numFmt numFmtId="44" formatCode="_ &quot;￥&quot;* #,##0.00_ ;_ &quot;￥&quot;* \-#,##0.00_ ;_ &quot;￥&quot;* &quot;-&quot;??_ ;_ @_ "/>
    <numFmt numFmtId="41" formatCode="_ * #,##0_ ;_ * \-#,##0_ ;_ * &quot;-&quot;_ ;_ @_ "/>
    <numFmt numFmtId="178" formatCode="* #,##0.00;* \-#,##0.00;* &quot;-&quot;??;@"/>
    <numFmt numFmtId="179" formatCode="#"/>
    <numFmt numFmtId="180" formatCode="0.00_);[Red]\(0.00\)"/>
    <numFmt numFmtId="181" formatCode="0.0"/>
    <numFmt numFmtId="182" formatCode="#,##0.0000"/>
  </numFmts>
  <fonts count="42">
    <font>
      <sz val="9"/>
      <name val="宋体"/>
      <charset val="134"/>
    </font>
    <font>
      <sz val="12"/>
      <color indexed="8"/>
      <name val="Dialog"/>
      <charset val="0"/>
    </font>
    <font>
      <sz val="12"/>
      <name val="宋体"/>
      <charset val="134"/>
    </font>
    <font>
      <b/>
      <sz val="12"/>
      <name val="宋体"/>
      <charset val="134"/>
    </font>
    <font>
      <sz val="10"/>
      <name val="宋体"/>
      <charset val="134"/>
    </font>
    <font>
      <b/>
      <sz val="20"/>
      <name val="宋体"/>
      <charset val="134"/>
    </font>
    <font>
      <sz val="12"/>
      <color indexed="8"/>
      <name val="宋体"/>
      <charset val="134"/>
      <scheme val="minor"/>
    </font>
    <font>
      <b/>
      <sz val="9"/>
      <color indexed="8"/>
      <name val="宋体"/>
      <charset val="134"/>
    </font>
    <font>
      <sz val="9"/>
      <color indexed="8"/>
      <name val="宋体"/>
      <charset val="134"/>
    </font>
    <font>
      <b/>
      <sz val="12"/>
      <color theme="1"/>
      <name val="宋体"/>
      <charset val="134"/>
    </font>
    <font>
      <b/>
      <sz val="9"/>
      <color theme="1"/>
      <name val="宋体"/>
      <charset val="134"/>
    </font>
    <font>
      <b/>
      <sz val="12"/>
      <color indexed="8"/>
      <name val="宋体"/>
      <charset val="134"/>
    </font>
    <font>
      <b/>
      <sz val="12"/>
      <color indexed="8"/>
      <name val="Dialog"/>
      <charset val="134"/>
    </font>
    <font>
      <sz val="12"/>
      <color indexed="8"/>
      <name val="Dialog"/>
      <charset val="134"/>
    </font>
    <font>
      <sz val="12"/>
      <color indexed="8"/>
      <name val="宋体"/>
      <charset val="134"/>
    </font>
    <font>
      <sz val="11"/>
      <color theme="1"/>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6"/>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xf numFmtId="42" fontId="25" fillId="0" borderId="0" applyFont="0" applyFill="0" applyBorder="0" applyAlignment="0" applyProtection="0">
      <alignment vertical="center"/>
    </xf>
    <xf numFmtId="0" fontId="21" fillId="22" borderId="0" applyNumberFormat="0" applyBorder="0" applyAlignment="0" applyProtection="0">
      <alignment vertical="center"/>
    </xf>
    <xf numFmtId="0" fontId="38" fillId="18" borderId="20"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1" fillId="20" borderId="0" applyNumberFormat="0" applyBorder="0" applyAlignment="0" applyProtection="0">
      <alignment vertical="center"/>
    </xf>
    <xf numFmtId="0" fontId="30" fillId="11" borderId="0" applyNumberFormat="0" applyBorder="0" applyAlignment="0" applyProtection="0">
      <alignment vertical="center"/>
    </xf>
    <xf numFmtId="178" fontId="26" fillId="0" borderId="0" applyFont="0" applyFill="0" applyBorder="0" applyAlignment="0" applyProtection="0"/>
    <xf numFmtId="0" fontId="31" fillId="25" borderId="0" applyNumberFormat="0" applyBorder="0" applyAlignment="0" applyProtection="0">
      <alignment vertical="center"/>
    </xf>
    <xf numFmtId="0" fontId="36" fillId="0" borderId="0" applyNumberFormat="0" applyFill="0" applyBorder="0" applyAlignment="0" applyProtection="0">
      <alignment vertical="center"/>
    </xf>
    <xf numFmtId="9" fontId="25"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0" borderId="0"/>
    <xf numFmtId="0" fontId="25" fillId="15" borderId="17" applyNumberFormat="0" applyFont="0" applyAlignment="0" applyProtection="0">
      <alignment vertical="center"/>
    </xf>
    <xf numFmtId="0" fontId="31" fillId="29" borderId="0" applyNumberFormat="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0" borderId="0"/>
    <xf numFmtId="0" fontId="33" fillId="0" borderId="15" applyNumberFormat="0" applyFill="0" applyAlignment="0" applyProtection="0">
      <alignment vertical="center"/>
    </xf>
    <xf numFmtId="0" fontId="23" fillId="0" borderId="15" applyNumberFormat="0" applyFill="0" applyAlignment="0" applyProtection="0">
      <alignment vertical="center"/>
    </xf>
    <xf numFmtId="0" fontId="31" fillId="17" borderId="0" applyNumberFormat="0" applyBorder="0" applyAlignment="0" applyProtection="0">
      <alignment vertical="center"/>
    </xf>
    <xf numFmtId="0" fontId="28" fillId="0" borderId="19" applyNumberFormat="0" applyFill="0" applyAlignment="0" applyProtection="0">
      <alignment vertical="center"/>
    </xf>
    <xf numFmtId="0" fontId="31" fillId="24" borderId="0" applyNumberFormat="0" applyBorder="0" applyAlignment="0" applyProtection="0">
      <alignment vertical="center"/>
    </xf>
    <xf numFmtId="0" fontId="32" fillId="14" borderId="16" applyNumberFormat="0" applyAlignment="0" applyProtection="0">
      <alignment vertical="center"/>
    </xf>
    <xf numFmtId="0" fontId="39" fillId="14" borderId="20" applyNumberFormat="0" applyAlignment="0" applyProtection="0">
      <alignment vertical="center"/>
    </xf>
    <xf numFmtId="0" fontId="22" fillId="10" borderId="14" applyNumberFormat="0" applyAlignment="0" applyProtection="0">
      <alignment vertical="center"/>
    </xf>
    <xf numFmtId="0" fontId="21" fillId="21" borderId="0" applyNumberFormat="0" applyBorder="0" applyAlignment="0" applyProtection="0">
      <alignment vertical="center"/>
    </xf>
    <xf numFmtId="0" fontId="31" fillId="13" borderId="0" applyNumberFormat="0" applyBorder="0" applyAlignment="0" applyProtection="0">
      <alignment vertical="center"/>
    </xf>
    <xf numFmtId="0" fontId="40" fillId="0" borderId="21" applyNumberFormat="0" applyFill="0" applyAlignment="0" applyProtection="0">
      <alignment vertical="center"/>
    </xf>
    <xf numFmtId="0" fontId="34" fillId="0" borderId="18" applyNumberFormat="0" applyFill="0" applyAlignment="0" applyProtection="0">
      <alignment vertical="center"/>
    </xf>
    <xf numFmtId="0" fontId="41" fillId="33" borderId="0" applyNumberFormat="0" applyBorder="0" applyAlignment="0" applyProtection="0">
      <alignment vertical="center"/>
    </xf>
    <xf numFmtId="0" fontId="37" fillId="16" borderId="0" applyNumberFormat="0" applyBorder="0" applyAlignment="0" applyProtection="0">
      <alignment vertical="center"/>
    </xf>
    <xf numFmtId="0" fontId="21" fillId="30" borderId="0" applyNumberFormat="0" applyBorder="0" applyAlignment="0" applyProtection="0">
      <alignment vertical="center"/>
    </xf>
    <xf numFmtId="0" fontId="31" fillId="12" borderId="0" applyNumberFormat="0" applyBorder="0" applyAlignment="0" applyProtection="0">
      <alignment vertical="center"/>
    </xf>
    <xf numFmtId="0" fontId="21" fillId="32" borderId="0" applyNumberFormat="0" applyBorder="0" applyAlignment="0" applyProtection="0">
      <alignment vertical="center"/>
    </xf>
    <xf numFmtId="0" fontId="21" fillId="9" borderId="0" applyNumberFormat="0" applyBorder="0" applyAlignment="0" applyProtection="0">
      <alignment vertical="center"/>
    </xf>
    <xf numFmtId="0" fontId="21" fillId="31" borderId="0" applyNumberFormat="0" applyBorder="0" applyAlignment="0" applyProtection="0">
      <alignment vertical="center"/>
    </xf>
    <xf numFmtId="0" fontId="21" fillId="6" borderId="0" applyNumberFormat="0" applyBorder="0" applyAlignment="0" applyProtection="0">
      <alignment vertical="center"/>
    </xf>
    <xf numFmtId="0" fontId="31" fillId="37" borderId="0" applyNumberFormat="0" applyBorder="0" applyAlignment="0" applyProtection="0">
      <alignment vertical="center"/>
    </xf>
    <xf numFmtId="0" fontId="31" fillId="27" borderId="0" applyNumberFormat="0" applyBorder="0" applyAlignment="0" applyProtection="0">
      <alignment vertical="center"/>
    </xf>
    <xf numFmtId="0" fontId="21" fillId="7" borderId="0" applyNumberFormat="0" applyBorder="0" applyAlignment="0" applyProtection="0">
      <alignment vertical="center"/>
    </xf>
    <xf numFmtId="0" fontId="21" fillId="35" borderId="0" applyNumberFormat="0" applyBorder="0" applyAlignment="0" applyProtection="0">
      <alignment vertical="center"/>
    </xf>
    <xf numFmtId="0" fontId="31" fillId="26" borderId="0" applyNumberFormat="0" applyBorder="0" applyAlignment="0" applyProtection="0">
      <alignment vertical="center"/>
    </xf>
    <xf numFmtId="0" fontId="0" fillId="0" borderId="0"/>
    <xf numFmtId="0" fontId="21" fillId="34" borderId="0" applyNumberFormat="0" applyBorder="0" applyAlignment="0" applyProtection="0">
      <alignment vertical="center"/>
    </xf>
    <xf numFmtId="0" fontId="31" fillId="28" borderId="0" applyNumberFormat="0" applyBorder="0" applyAlignment="0" applyProtection="0">
      <alignment vertical="center"/>
    </xf>
    <xf numFmtId="0" fontId="31" fillId="36" borderId="0" applyNumberFormat="0" applyBorder="0" applyAlignment="0" applyProtection="0">
      <alignment vertical="center"/>
    </xf>
    <xf numFmtId="0" fontId="21" fillId="19"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5" fillId="0" borderId="0"/>
  </cellStyleXfs>
  <cellXfs count="128">
    <xf numFmtId="0" fontId="0" fillId="0" borderId="0" xfId="0"/>
    <xf numFmtId="49" fontId="1" fillId="0" borderId="1" xfId="0" applyNumberFormat="1" applyFont="1" applyFill="1" applyBorder="1" applyAlignment="1">
      <alignment horizontal="left" vertical="center"/>
    </xf>
    <xf numFmtId="177"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right" vertical="center"/>
    </xf>
    <xf numFmtId="2" fontId="1" fillId="0" borderId="1" xfId="0" applyNumberFormat="1" applyFont="1" applyFill="1" applyBorder="1" applyAlignment="1">
      <alignment horizontal="right" vertical="center"/>
    </xf>
    <xf numFmtId="179" fontId="1" fillId="0" borderId="1" xfId="0" applyNumberFormat="1" applyFont="1" applyFill="1" applyBorder="1" applyAlignment="1">
      <alignment horizontal="right" vertical="center"/>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center"/>
    </xf>
    <xf numFmtId="0" fontId="4" fillId="0" borderId="0" xfId="0" applyFont="1"/>
    <xf numFmtId="0" fontId="0" fillId="0" borderId="0" xfId="0" applyFont="1" applyAlignment="1">
      <alignment horizontal="left"/>
    </xf>
    <xf numFmtId="180" fontId="4" fillId="0" borderId="0" xfId="0" applyNumberFormat="1" applyFont="1"/>
    <xf numFmtId="0" fontId="0"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left" vertical="center"/>
    </xf>
    <xf numFmtId="0" fontId="5"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4" fillId="0" borderId="0" xfId="0" applyNumberFormat="1" applyFont="1" applyFill="1" applyAlignment="1">
      <alignment horizontal="left" vertical="center"/>
    </xf>
    <xf numFmtId="0" fontId="2" fillId="2" borderId="2" xfId="0" applyNumberFormat="1" applyFont="1" applyFill="1" applyBorder="1" applyAlignment="1">
      <alignment horizontal="center" vertical="center"/>
    </xf>
    <xf numFmtId="0" fontId="2"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6" fillId="0" borderId="3" xfId="0" applyNumberFormat="1" applyFont="1" applyBorder="1" applyAlignment="1">
      <alignment horizontal="center" vertical="center"/>
    </xf>
    <xf numFmtId="0" fontId="2" fillId="0" borderId="4" xfId="0" applyNumberFormat="1" applyFont="1" applyFill="1" applyBorder="1" applyAlignment="1" applyProtection="1">
      <alignment horizontal="center" vertical="center" wrapText="1"/>
    </xf>
    <xf numFmtId="0" fontId="0" fillId="0" borderId="5" xfId="0" applyNumberFormat="1" applyFont="1" applyFill="1" applyBorder="1" applyAlignment="1" applyProtection="1">
      <alignment horizontal="left" vertical="center" wrapText="1"/>
    </xf>
    <xf numFmtId="49" fontId="6" fillId="3" borderId="3"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0" fontId="3" fillId="0" borderId="3" xfId="0" applyFont="1" applyBorder="1" applyAlignment="1">
      <alignment horizontal="center"/>
    </xf>
    <xf numFmtId="49" fontId="7" fillId="0" borderId="3" xfId="0" applyNumberFormat="1" applyFont="1" applyBorder="1" applyAlignment="1">
      <alignment horizontal="left" vertical="center"/>
    </xf>
    <xf numFmtId="49" fontId="3" fillId="3" borderId="3" xfId="0" applyNumberFormat="1" applyFont="1" applyFill="1" applyBorder="1" applyAlignment="1" applyProtection="1">
      <alignment horizontal="center" vertical="center"/>
    </xf>
    <xf numFmtId="49" fontId="8" fillId="0" borderId="3" xfId="0" applyNumberFormat="1" applyFont="1" applyBorder="1" applyAlignment="1">
      <alignment horizontal="left" vertical="center"/>
    </xf>
    <xf numFmtId="0" fontId="9" fillId="0" borderId="3" xfId="0" applyFont="1" applyBorder="1" applyAlignment="1">
      <alignment horizontal="center"/>
    </xf>
    <xf numFmtId="49" fontId="10" fillId="0" borderId="3" xfId="0" applyNumberFormat="1" applyFont="1" applyBorder="1" applyAlignment="1">
      <alignment horizontal="left" vertical="center"/>
    </xf>
    <xf numFmtId="49" fontId="11" fillId="0" borderId="3"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 fillId="0" borderId="3" xfId="0" applyNumberFormat="1" applyFont="1" applyFill="1" applyBorder="1" applyAlignment="1">
      <alignment horizontal="left" vertical="center"/>
    </xf>
    <xf numFmtId="180" fontId="4" fillId="0" borderId="0" xfId="0" applyNumberFormat="1" applyFont="1" applyFill="1" applyAlignment="1" applyProtection="1">
      <alignment vertical="center"/>
    </xf>
    <xf numFmtId="0" fontId="4" fillId="0" borderId="0" xfId="0" applyNumberFormat="1" applyFont="1" applyFill="1" applyAlignment="1" applyProtection="1">
      <alignment vertical="center"/>
    </xf>
    <xf numFmtId="0" fontId="2" fillId="4" borderId="2" xfId="0" applyNumberFormat="1" applyFont="1" applyFill="1" applyBorder="1" applyAlignment="1">
      <alignment horizontal="center" vertical="center"/>
    </xf>
    <xf numFmtId="180" fontId="2" fillId="3" borderId="4" xfId="0" applyNumberFormat="1" applyFont="1" applyFill="1" applyBorder="1" applyAlignment="1" applyProtection="1">
      <alignment horizontal="center" vertical="center" wrapText="1"/>
    </xf>
    <xf numFmtId="49" fontId="2" fillId="3" borderId="4"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49" fontId="13" fillId="0" borderId="3" xfId="0" applyNumberFormat="1" applyFont="1" applyBorder="1" applyAlignment="1">
      <alignment horizontal="center" vertical="center"/>
    </xf>
    <xf numFmtId="180" fontId="2" fillId="3" borderId="5" xfId="0" applyNumberFormat="1" applyFont="1" applyFill="1" applyBorder="1" applyAlignment="1" applyProtection="1">
      <alignment horizontal="center" vertical="center" wrapText="1"/>
    </xf>
    <xf numFmtId="49" fontId="2" fillId="3" borderId="5" xfId="0" applyNumberFormat="1" applyFont="1" applyFill="1" applyBorder="1" applyAlignment="1" applyProtection="1">
      <alignment horizontal="center" vertical="center" wrapText="1"/>
    </xf>
    <xf numFmtId="49" fontId="14" fillId="3" borderId="3" xfId="0" applyNumberFormat="1" applyFont="1" applyFill="1" applyBorder="1" applyAlignment="1">
      <alignment horizontal="center" vertical="center" wrapText="1"/>
    </xf>
    <xf numFmtId="180" fontId="12" fillId="0" borderId="7" xfId="0" applyNumberFormat="1" applyFont="1" applyBorder="1" applyAlignment="1">
      <alignment horizontal="right" vertical="center"/>
    </xf>
    <xf numFmtId="49" fontId="3" fillId="3" borderId="6" xfId="0" applyNumberFormat="1" applyFont="1" applyFill="1" applyBorder="1" applyAlignment="1" applyProtection="1">
      <alignment horizontal="center" vertical="center"/>
    </xf>
    <xf numFmtId="49" fontId="3" fillId="3" borderId="8" xfId="0" applyNumberFormat="1" applyFont="1" applyFill="1" applyBorder="1" applyAlignment="1" applyProtection="1">
      <alignment horizontal="center" vertical="center"/>
    </xf>
    <xf numFmtId="180" fontId="12" fillId="0" borderId="3" xfId="0" applyNumberFormat="1" applyFont="1" applyBorder="1" applyAlignment="1">
      <alignment horizontal="right" vertical="center"/>
    </xf>
    <xf numFmtId="0" fontId="3" fillId="5" borderId="6" xfId="0" applyFont="1" applyFill="1" applyBorder="1" applyAlignment="1">
      <alignment horizontal="center" vertical="center"/>
    </xf>
    <xf numFmtId="0" fontId="3" fillId="5" borderId="8" xfId="0" applyFont="1" applyFill="1" applyBorder="1" applyAlignment="1">
      <alignment horizontal="center" vertical="center"/>
    </xf>
    <xf numFmtId="177" fontId="1" fillId="0" borderId="3" xfId="0" applyNumberFormat="1" applyFont="1" applyFill="1" applyBorder="1" applyAlignment="1">
      <alignment horizontal="right" vertical="center"/>
    </xf>
    <xf numFmtId="176" fontId="1" fillId="0" borderId="3" xfId="0" applyNumberFormat="1" applyFont="1" applyFill="1" applyBorder="1" applyAlignment="1">
      <alignment horizontal="right" vertical="center"/>
    </xf>
    <xf numFmtId="2" fontId="1" fillId="0" borderId="3" xfId="0" applyNumberFormat="1" applyFont="1" applyFill="1" applyBorder="1" applyAlignment="1">
      <alignment horizontal="right" vertical="center"/>
    </xf>
    <xf numFmtId="179" fontId="1" fillId="0" borderId="3" xfId="0" applyNumberFormat="1" applyFont="1" applyFill="1" applyBorder="1" applyAlignment="1">
      <alignment horizontal="right" vertical="center"/>
    </xf>
    <xf numFmtId="0" fontId="4" fillId="0" borderId="3" xfId="0" applyFont="1" applyBorder="1"/>
    <xf numFmtId="0" fontId="2" fillId="0" borderId="0" xfId="0" applyNumberFormat="1" applyFont="1" applyFill="1" applyAlignment="1" applyProtection="1">
      <alignment vertical="center"/>
    </xf>
    <xf numFmtId="49" fontId="2" fillId="3" borderId="4" xfId="0" applyNumberFormat="1" applyFont="1" applyFill="1" applyBorder="1" applyAlignment="1" applyProtection="1">
      <alignment horizontal="left" vertical="center" wrapText="1"/>
    </xf>
    <xf numFmtId="0" fontId="2" fillId="0" borderId="4" xfId="0" applyFont="1" applyBorder="1" applyAlignment="1">
      <alignment horizontal="center" vertical="center" wrapText="1"/>
    </xf>
    <xf numFmtId="49" fontId="2" fillId="3" borderId="5" xfId="0" applyNumberFormat="1" applyFont="1" applyFill="1" applyBorder="1" applyAlignment="1" applyProtection="1">
      <alignment horizontal="left" vertical="center" wrapText="1"/>
    </xf>
    <xf numFmtId="0" fontId="2" fillId="0" borderId="5" xfId="0" applyFont="1" applyBorder="1" applyAlignment="1">
      <alignment horizontal="center" vertical="center" wrapText="1"/>
    </xf>
    <xf numFmtId="49" fontId="3" fillId="3" borderId="9" xfId="0" applyNumberFormat="1" applyFont="1" applyFill="1" applyBorder="1" applyAlignment="1" applyProtection="1">
      <alignment horizontal="center" vertical="center"/>
    </xf>
    <xf numFmtId="0" fontId="2" fillId="0" borderId="3" xfId="0" applyFont="1" applyFill="1" applyBorder="1" applyAlignment="1">
      <alignment vertical="center"/>
    </xf>
    <xf numFmtId="0" fontId="15" fillId="0" borderId="3" xfId="0" applyFont="1" applyBorder="1"/>
    <xf numFmtId="0" fontId="2" fillId="0" borderId="0" xfId="0" applyFont="1" applyFill="1"/>
    <xf numFmtId="0" fontId="2" fillId="0" borderId="3" xfId="0" applyFont="1" applyFill="1" applyBorder="1"/>
    <xf numFmtId="0" fontId="3" fillId="5" borderId="9" xfId="0" applyFont="1" applyFill="1" applyBorder="1" applyAlignment="1">
      <alignment horizontal="center" vertical="center"/>
    </xf>
    <xf numFmtId="0" fontId="3" fillId="0" borderId="3" xfId="0" applyFont="1" applyFill="1" applyBorder="1" applyAlignment="1">
      <alignment vertical="center"/>
    </xf>
    <xf numFmtId="0" fontId="3" fillId="0" borderId="0" xfId="0" applyFont="1" applyFill="1" applyAlignment="1">
      <alignment vertical="center"/>
    </xf>
    <xf numFmtId="0" fontId="2" fillId="0" borderId="3" xfId="0" applyFont="1" applyBorder="1"/>
    <xf numFmtId="49" fontId="14" fillId="0" borderId="3" xfId="0" applyNumberFormat="1" applyFont="1" applyFill="1" applyBorder="1" applyAlignment="1">
      <alignment horizontal="left" vertical="center"/>
    </xf>
    <xf numFmtId="181" fontId="1" fillId="0" borderId="3" xfId="0" applyNumberFormat="1" applyFont="1" applyFill="1" applyBorder="1" applyAlignment="1">
      <alignment horizontal="right" vertical="center"/>
    </xf>
    <xf numFmtId="0" fontId="2" fillId="0" borderId="0" xfId="0" applyFont="1" applyAlignment="1">
      <alignment vertical="center"/>
    </xf>
    <xf numFmtId="0" fontId="2" fillId="0" borderId="0" xfId="0" applyFont="1" applyAlignment="1"/>
    <xf numFmtId="0" fontId="0" fillId="0" borderId="0" xfId="0" applyFont="1" applyAlignment="1"/>
    <xf numFmtId="0" fontId="0" fillId="0" borderId="0" xfId="0" applyFont="1"/>
    <xf numFmtId="0" fontId="0" fillId="5" borderId="0" xfId="0" applyFill="1"/>
    <xf numFmtId="0" fontId="4" fillId="5" borderId="0" xfId="0" applyFont="1" applyFill="1" applyAlignment="1">
      <alignment wrapText="1"/>
    </xf>
    <xf numFmtId="0" fontId="4" fillId="0" borderId="0" xfId="0" applyFont="1" applyFill="1" applyAlignment="1">
      <alignment wrapText="1"/>
    </xf>
    <xf numFmtId="0" fontId="5" fillId="5" borderId="0" xfId="0" applyNumberFormat="1" applyFont="1" applyFill="1" applyAlignment="1" applyProtection="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5" borderId="4" xfId="8"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2" fillId="5" borderId="10" xfId="8"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2" fillId="5" borderId="5" xfId="8"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xf>
    <xf numFmtId="0" fontId="0" fillId="0" borderId="3" xfId="0" applyFont="1" applyBorder="1" applyAlignment="1"/>
    <xf numFmtId="49" fontId="0" fillId="5" borderId="4" xfId="0" applyNumberFormat="1" applyFont="1" applyFill="1" applyBorder="1" applyAlignment="1" applyProtection="1">
      <alignment horizontal="center" vertical="center"/>
    </xf>
    <xf numFmtId="0" fontId="0" fillId="0" borderId="4" xfId="0" applyFont="1" applyFill="1" applyBorder="1" applyAlignment="1">
      <alignment horizontal="center" vertical="center" wrapText="1"/>
    </xf>
    <xf numFmtId="0" fontId="0" fillId="0" borderId="3" xfId="0" applyBorder="1"/>
    <xf numFmtId="0" fontId="0" fillId="5" borderId="3" xfId="0" applyFill="1" applyBorder="1"/>
    <xf numFmtId="0" fontId="0" fillId="0" borderId="3" xfId="0" applyFont="1" applyFill="1" applyBorder="1"/>
    <xf numFmtId="0" fontId="0" fillId="5" borderId="3" xfId="0" applyFill="1" applyBorder="1" applyAlignment="1">
      <alignment wrapText="1"/>
    </xf>
    <xf numFmtId="0" fontId="0" fillId="5" borderId="3" xfId="0" applyFont="1" applyFill="1" applyBorder="1"/>
    <xf numFmtId="0" fontId="0" fillId="6" borderId="3" xfId="0" applyFont="1" applyFill="1" applyBorder="1"/>
    <xf numFmtId="0" fontId="0" fillId="6" borderId="3" xfId="0" applyFill="1" applyBorder="1"/>
    <xf numFmtId="0" fontId="0" fillId="7" borderId="3" xfId="0" applyFill="1" applyBorder="1"/>
    <xf numFmtId="0" fontId="0" fillId="7" borderId="3" xfId="0" applyFont="1" applyFill="1" applyBorder="1"/>
    <xf numFmtId="0" fontId="16" fillId="0" borderId="11" xfId="0" applyFont="1" applyBorder="1" applyAlignment="1">
      <alignment horizontal="left" wrapText="1"/>
    </xf>
    <xf numFmtId="0" fontId="16" fillId="0" borderId="0" xfId="0" applyFont="1" applyBorder="1" applyAlignment="1">
      <alignment horizontal="left" wrapText="1"/>
    </xf>
    <xf numFmtId="0" fontId="2" fillId="4"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5" borderId="3" xfId="8"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4" fillId="0" borderId="2" xfId="0" applyFont="1" applyFill="1" applyBorder="1" applyAlignment="1">
      <alignment horizontal="center" wrapText="1"/>
    </xf>
    <xf numFmtId="0" fontId="2" fillId="0" borderId="3" xfId="0" applyNumberFormat="1" applyFont="1" applyFill="1" applyBorder="1" applyAlignment="1" applyProtection="1">
      <alignment horizontal="center" vertical="center"/>
    </xf>
    <xf numFmtId="49" fontId="0" fillId="5" borderId="3" xfId="0" applyNumberFormat="1" applyFont="1" applyFill="1" applyBorder="1" applyAlignment="1" applyProtection="1">
      <alignment horizontal="center" vertical="center"/>
    </xf>
    <xf numFmtId="0" fontId="0" fillId="0" borderId="0" xfId="0" applyFont="1" applyFill="1"/>
    <xf numFmtId="0" fontId="17" fillId="0" borderId="0" xfId="0" applyFont="1" applyFill="1"/>
    <xf numFmtId="0" fontId="2" fillId="0" borderId="0" xfId="0" applyFont="1" applyFill="1" applyAlignment="1">
      <alignment vertical="center"/>
    </xf>
    <xf numFmtId="0" fontId="2" fillId="0" borderId="0" xfId="0" applyFont="1" applyFill="1" applyAlignment="1"/>
    <xf numFmtId="0" fontId="0" fillId="0" borderId="0" xfId="0" applyFont="1" applyFill="1" applyAlignment="1"/>
    <xf numFmtId="49" fontId="18" fillId="5" borderId="0" xfId="0" applyNumberFormat="1" applyFont="1" applyFill="1" applyAlignment="1" applyProtection="1">
      <alignment horizontal="left" vertical="center"/>
    </xf>
    <xf numFmtId="0" fontId="19" fillId="0" borderId="0" xfId="0" applyNumberFormat="1" applyFont="1" applyFill="1" applyAlignment="1" applyProtection="1">
      <alignment horizontal="center" vertical="center"/>
    </xf>
    <xf numFmtId="49" fontId="18" fillId="5" borderId="0" xfId="0" applyNumberFormat="1" applyFont="1" applyFill="1" applyAlignment="1" applyProtection="1">
      <alignment horizontal="center" vertical="center"/>
    </xf>
    <xf numFmtId="0" fontId="0" fillId="0" borderId="0" xfId="0" applyFont="1" applyAlignment="1">
      <alignment horizontal="centerContinuous"/>
    </xf>
    <xf numFmtId="0" fontId="18" fillId="0" borderId="0" xfId="0" applyFont="1" applyAlignment="1">
      <alignment horizontal="center" vertical="center"/>
    </xf>
    <xf numFmtId="0" fontId="0" fillId="0" borderId="0" xfId="0" applyFont="1" applyAlignment="1">
      <alignment horizontal="center" vertical="center"/>
    </xf>
    <xf numFmtId="0" fontId="20" fillId="0" borderId="0" xfId="0" applyFont="1" applyFill="1" applyAlignment="1">
      <alignment horizontal="left" vertical="center"/>
    </xf>
    <xf numFmtId="0" fontId="18" fillId="0" borderId="0" xfId="0" applyFont="1" applyAlignment="1">
      <alignment horizontal="centerContinuous"/>
    </xf>
    <xf numFmtId="182" fontId="0" fillId="0" borderId="0" xfId="0" applyNumberFormat="1" applyFont="1" applyFill="1" applyAlignment="1" applyProtection="1"/>
    <xf numFmtId="182"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workbookViewId="0">
      <selection activeCell="A17" sqref="A17"/>
    </sheetView>
  </sheetViews>
  <sheetFormatPr defaultColWidth="9" defaultRowHeight="12"/>
  <cols>
    <col min="1" max="1" width="180.666666666667" customWidth="1"/>
  </cols>
  <sheetData>
    <row r="1" s="75" customFormat="1" ht="12.75" customHeight="1" spans="1:1">
      <c r="A1"/>
    </row>
    <row r="2" s="75" customFormat="1" ht="12.75" customHeight="1"/>
    <row r="3" s="75" customFormat="1" ht="12.75" customHeight="1"/>
    <row r="4" s="75" customFormat="1" ht="12.75" customHeight="1"/>
    <row r="5" s="75" customFormat="1" ht="142.5" customHeight="1" spans="1:1">
      <c r="A5" s="119" t="s">
        <v>0</v>
      </c>
    </row>
    <row r="6" s="75" customFormat="1" ht="12.75" customHeight="1" spans="1:256">
      <c r="A6" s="113"/>
      <c r="IV6" s="113"/>
    </row>
    <row r="7" s="75" customFormat="1" ht="46.5" customHeight="1" spans="1:256">
      <c r="A7" s="113"/>
      <c r="IV7" s="113"/>
    </row>
    <row r="8" s="75" customFormat="1" ht="12.75" customHeight="1" spans="1:256">
      <c r="A8" s="113"/>
      <c r="BQ8" s="126"/>
      <c r="IV8" s="113"/>
    </row>
    <row r="9" s="75" customFormat="1" ht="12.75" customHeight="1" spans="1:256">
      <c r="A9" s="113"/>
      <c r="BQ9" s="113"/>
      <c r="IV9" s="113"/>
    </row>
    <row r="10" s="75" customFormat="1" ht="12.75" customHeight="1" spans="1:69">
      <c r="A10" s="113"/>
      <c r="BQ10" s="113"/>
    </row>
    <row r="11" s="75" customFormat="1" ht="24" customHeight="1" spans="1:69">
      <c r="A11" s="120" t="s">
        <v>1</v>
      </c>
      <c r="B11" s="120"/>
      <c r="C11" s="120"/>
      <c r="D11" s="120"/>
      <c r="E11" s="121"/>
      <c r="F11" s="121"/>
      <c r="G11" s="121"/>
      <c r="H11" s="121"/>
      <c r="I11" s="121"/>
      <c r="J11" s="121"/>
      <c r="K11" s="121"/>
      <c r="L11" s="121"/>
      <c r="M11" s="121"/>
      <c r="N11" s="121"/>
      <c r="O11" s="121"/>
      <c r="P11" s="121"/>
      <c r="Q11" s="121"/>
      <c r="R11" s="121"/>
      <c r="S11" s="121"/>
      <c r="T11" s="121"/>
      <c r="U11" s="121"/>
      <c r="V11" s="121"/>
      <c r="W11" s="121"/>
      <c r="BP11" s="113"/>
      <c r="BQ11" s="127" t="s">
        <v>2</v>
      </c>
    </row>
    <row r="12" s="75" customFormat="1" ht="23.25" customHeight="1" spans="1:68">
      <c r="A12" s="120"/>
      <c r="B12" s="120"/>
      <c r="C12" s="120"/>
      <c r="D12" s="120"/>
      <c r="BP12" s="113"/>
    </row>
    <row r="13" s="75" customFormat="1" ht="23.25" customHeight="1" spans="1:68">
      <c r="A13" s="118"/>
      <c r="BP13" s="113"/>
    </row>
    <row r="14" s="118" customFormat="1" ht="44.25" customHeight="1" spans="1:1">
      <c r="A14" s="118" t="s">
        <v>3</v>
      </c>
    </row>
    <row r="15" s="75" customFormat="1" ht="40.5" customHeight="1" spans="1:23">
      <c r="A15" s="122" t="s">
        <v>4</v>
      </c>
      <c r="B15" s="121"/>
      <c r="C15" s="121"/>
      <c r="D15" s="121"/>
      <c r="E15" s="121"/>
      <c r="F15" s="121"/>
      <c r="G15" s="121"/>
      <c r="H15" s="121"/>
      <c r="I15" s="121"/>
      <c r="J15" s="121"/>
      <c r="K15" s="121"/>
      <c r="L15" s="121"/>
      <c r="M15" s="121"/>
      <c r="N15" s="121"/>
      <c r="O15" s="121"/>
      <c r="P15" s="121"/>
      <c r="Q15" s="121"/>
      <c r="R15" s="121"/>
      <c r="S15" s="121"/>
      <c r="T15" s="121"/>
      <c r="U15" s="121"/>
      <c r="V15" s="121"/>
      <c r="W15" s="121"/>
    </row>
    <row r="16" s="75" customFormat="1" ht="12.75" customHeight="1" spans="1:1">
      <c r="A16" s="123"/>
    </row>
    <row r="17" s="75" customFormat="1" ht="12.75" customHeight="1" spans="1:1">
      <c r="A17" s="123"/>
    </row>
    <row r="18" s="75" customFormat="1" ht="42.75" customHeight="1" spans="1:23">
      <c r="A18" s="124" t="s">
        <v>5</v>
      </c>
      <c r="B18" s="121"/>
      <c r="C18" s="121"/>
      <c r="D18" s="121"/>
      <c r="E18" s="121"/>
      <c r="F18" s="121"/>
      <c r="G18" s="125"/>
      <c r="H18" s="121"/>
      <c r="I18" s="121"/>
      <c r="J18" s="121"/>
      <c r="K18" s="121"/>
      <c r="L18" s="121"/>
      <c r="M18" s="121"/>
      <c r="N18" s="121"/>
      <c r="O18" s="121"/>
      <c r="P18" s="121"/>
      <c r="Q18" s="121"/>
      <c r="R18" s="121"/>
      <c r="S18" s="121"/>
      <c r="T18" s="121"/>
      <c r="U18" s="121"/>
      <c r="V18" s="121"/>
      <c r="W18" s="121"/>
    </row>
    <row r="19" s="75" customFormat="1" ht="42.75" customHeight="1" spans="1:23">
      <c r="A19" s="124" t="s">
        <v>6</v>
      </c>
      <c r="B19" s="121"/>
      <c r="C19" s="121"/>
      <c r="D19" s="121"/>
      <c r="E19" s="121"/>
      <c r="F19" s="121"/>
      <c r="G19" s="125"/>
      <c r="H19" s="121"/>
      <c r="I19" s="121"/>
      <c r="J19" s="121"/>
      <c r="K19" s="121"/>
      <c r="L19" s="121"/>
      <c r="M19" s="121"/>
      <c r="N19" s="121"/>
      <c r="O19" s="121"/>
      <c r="P19" s="121"/>
      <c r="Q19" s="121"/>
      <c r="R19" s="121"/>
      <c r="S19" s="121"/>
      <c r="T19" s="121"/>
      <c r="U19" s="121"/>
      <c r="V19" s="121"/>
      <c r="W19" s="121"/>
    </row>
    <row r="20" s="75" customFormat="1" ht="34.5" customHeight="1" spans="1:23">
      <c r="A20" s="124" t="s">
        <v>7</v>
      </c>
      <c r="B20" s="121"/>
      <c r="C20" s="121"/>
      <c r="D20" s="121"/>
      <c r="E20" s="121"/>
      <c r="F20" s="121"/>
      <c r="G20" s="125"/>
      <c r="H20" s="121"/>
      <c r="I20" s="121"/>
      <c r="J20" s="121"/>
      <c r="K20" s="121"/>
      <c r="L20" s="121"/>
      <c r="M20" s="121"/>
      <c r="N20" s="121"/>
      <c r="O20" s="121"/>
      <c r="P20" s="121"/>
      <c r="Q20" s="121"/>
      <c r="R20" s="121"/>
      <c r="S20" s="121"/>
      <c r="T20" s="121"/>
      <c r="U20" s="121"/>
      <c r="V20" s="121"/>
      <c r="W20" s="121"/>
    </row>
    <row r="21" s="75" customFormat="1" ht="34.5" customHeight="1" spans="1:23">
      <c r="A21" s="124" t="s">
        <v>8</v>
      </c>
      <c r="B21" s="121"/>
      <c r="C21" s="121"/>
      <c r="D21" s="121"/>
      <c r="E21" s="121"/>
      <c r="F21" s="121"/>
      <c r="G21" s="125"/>
      <c r="H21" s="121"/>
      <c r="I21" s="121"/>
      <c r="J21" s="121"/>
      <c r="K21" s="121"/>
      <c r="L21" s="121"/>
      <c r="M21" s="121"/>
      <c r="N21" s="121"/>
      <c r="O21" s="121"/>
      <c r="P21" s="121"/>
      <c r="Q21" s="121"/>
      <c r="R21" s="121"/>
      <c r="S21" s="121"/>
      <c r="T21" s="121"/>
      <c r="U21" s="121"/>
      <c r="V21" s="121"/>
      <c r="W21" s="121"/>
    </row>
    <row r="22" s="75" customFormat="1" ht="12.75" customHeight="1" spans="1:1">
      <c r="A22" s="113"/>
    </row>
    <row r="23" s="75" customFormat="1" ht="12.75" customHeight="1" spans="1:1">
      <c r="A23" s="113"/>
    </row>
    <row r="24" s="75" customFormat="1" ht="12.75" customHeight="1" spans="1:1">
      <c r="A24" s="113"/>
    </row>
    <row r="25" s="75" customFormat="1" ht="12.75" customHeight="1" spans="1:1">
      <c r="A25" s="113"/>
    </row>
    <row r="26" s="75" customFormat="1" ht="12.75" customHeight="1" spans="1:1">
      <c r="A26" s="113"/>
    </row>
    <row r="27" s="75" customFormat="1" ht="12.75" customHeight="1" spans="1:1">
      <c r="A27" s="113"/>
    </row>
    <row r="28" s="75" customFormat="1" ht="12.75" customHeight="1"/>
    <row r="29" s="75" customFormat="1" ht="12.75" customHeight="1"/>
    <row r="30" s="75" customFormat="1" ht="12.75" customHeight="1"/>
    <row r="31" s="75" customFormat="1" ht="12.75" customHeight="1"/>
    <row r="32" s="75" customFormat="1" ht="12.75" customHeight="1"/>
    <row r="33" s="75" customFormat="1" ht="12.75" customHeight="1"/>
    <row r="34" s="75" customFormat="1" ht="12.75" customHeight="1" spans="1:1">
      <c r="A34" s="113"/>
    </row>
  </sheetData>
  <sheetProtection formatCells="0" formatColumns="0" formatRows="0"/>
  <mergeCells count="1">
    <mergeCell ref="A11:D12"/>
  </mergeCells>
  <printOptions horizontalCentered="1" verticalCentered="1"/>
  <pageMargins left="2.52638888888889" right="0.590277777777778" top="0.590277777777778" bottom="1.68055555555556" header="0.590277777777778" footer="0.393055555555556"/>
  <pageSetup paperSize="8"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J8" sqref="J8"/>
    </sheetView>
  </sheetViews>
  <sheetFormatPr defaultColWidth="9" defaultRowHeight="12"/>
  <cols>
    <col min="1" max="1" width="11" customWidth="1"/>
    <col min="2" max="2" width="13.1111111111111" style="76"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3.3333333333333" style="76"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77"/>
      <c r="C1" s="78"/>
      <c r="D1" s="78"/>
      <c r="E1" s="78"/>
      <c r="F1" s="78"/>
      <c r="G1" s="78"/>
      <c r="H1" s="78"/>
      <c r="I1" s="78"/>
      <c r="J1" s="78"/>
      <c r="K1" s="78"/>
      <c r="L1" s="78"/>
      <c r="M1" s="78"/>
      <c r="Q1" s="77"/>
      <c r="R1" s="78"/>
      <c r="S1" s="78"/>
      <c r="T1" s="78"/>
      <c r="U1" s="78"/>
      <c r="V1" s="78"/>
      <c r="W1" s="78"/>
      <c r="X1" s="78"/>
      <c r="Y1" s="78"/>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3"/>
      <c r="CA1" s="113"/>
      <c r="CB1" s="113"/>
      <c r="CC1" s="113"/>
      <c r="CD1" s="113"/>
      <c r="CE1" s="113"/>
      <c r="CF1" s="113"/>
      <c r="CG1" s="113"/>
      <c r="CH1" s="113"/>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3"/>
      <c r="EC1" s="113"/>
      <c r="ED1" s="113"/>
      <c r="EE1" s="113"/>
      <c r="EF1" s="113"/>
      <c r="EG1" s="113"/>
      <c r="EH1" s="113"/>
      <c r="EI1" s="113"/>
      <c r="EJ1" s="113"/>
      <c r="EK1" s="113"/>
      <c r="EL1" s="113"/>
      <c r="EM1" s="113"/>
      <c r="EN1" s="113"/>
      <c r="EO1" s="113"/>
      <c r="EP1" s="113"/>
      <c r="EQ1" s="113"/>
      <c r="ER1" s="113"/>
      <c r="ES1" s="113"/>
      <c r="ET1" s="113"/>
      <c r="EU1" s="113"/>
      <c r="EV1" s="113"/>
      <c r="EW1" s="113"/>
      <c r="EX1" s="113"/>
      <c r="EY1" s="113"/>
      <c r="EZ1" s="113"/>
      <c r="FA1" s="113"/>
      <c r="FB1" s="113"/>
      <c r="FC1" s="113"/>
      <c r="FD1" s="113"/>
      <c r="FE1" s="113"/>
      <c r="FF1" s="113"/>
      <c r="FG1" s="113"/>
      <c r="FH1" s="113"/>
      <c r="FI1" s="113"/>
      <c r="FJ1" s="113"/>
      <c r="FK1" s="113"/>
      <c r="FL1" s="113"/>
      <c r="FM1" s="113"/>
      <c r="FN1" s="113"/>
      <c r="FO1" s="113"/>
      <c r="FP1" s="113"/>
      <c r="FQ1" s="113"/>
      <c r="FR1" s="113"/>
      <c r="FS1" s="113"/>
      <c r="FT1" s="113"/>
      <c r="FU1" s="113"/>
      <c r="FV1" s="113"/>
      <c r="FW1" s="113"/>
      <c r="FX1" s="113"/>
      <c r="FY1" s="113"/>
      <c r="FZ1" s="113"/>
      <c r="GA1" s="113"/>
    </row>
    <row r="2" ht="25.5" customHeight="1" spans="1:183">
      <c r="A2" s="79" t="s">
        <v>9</v>
      </c>
      <c r="B2" s="79"/>
      <c r="C2" s="79"/>
      <c r="D2" s="79"/>
      <c r="E2" s="79"/>
      <c r="F2" s="79"/>
      <c r="G2" s="79"/>
      <c r="H2" s="79"/>
      <c r="I2" s="79"/>
      <c r="J2" s="79"/>
      <c r="K2" s="79"/>
      <c r="L2" s="79"/>
      <c r="M2" s="79"/>
      <c r="N2" s="79"/>
      <c r="O2" s="79"/>
      <c r="P2" s="79"/>
      <c r="Q2" s="79"/>
      <c r="R2" s="79"/>
      <c r="S2" s="79"/>
      <c r="T2" s="79"/>
      <c r="U2" s="79"/>
      <c r="V2" s="79"/>
      <c r="W2" s="79"/>
      <c r="X2" s="79"/>
      <c r="Y2" s="79"/>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c r="DI2" s="114"/>
      <c r="DJ2" s="114"/>
      <c r="DK2" s="114"/>
      <c r="DL2" s="114"/>
      <c r="DM2" s="114"/>
      <c r="DN2" s="114"/>
      <c r="DO2" s="114"/>
      <c r="DP2" s="114"/>
      <c r="DQ2" s="114"/>
      <c r="DR2" s="114"/>
      <c r="DS2" s="114"/>
      <c r="DT2" s="114"/>
      <c r="DU2" s="114"/>
      <c r="DV2" s="114"/>
      <c r="DW2" s="114"/>
      <c r="DX2" s="114"/>
      <c r="DY2" s="114"/>
      <c r="DZ2" s="114"/>
      <c r="EA2" s="114"/>
      <c r="EB2" s="114"/>
      <c r="EC2" s="114"/>
      <c r="ED2" s="114"/>
      <c r="EE2" s="114"/>
      <c r="EF2" s="114"/>
      <c r="EG2" s="114"/>
      <c r="EH2" s="114"/>
      <c r="EI2" s="114"/>
      <c r="EJ2" s="114"/>
      <c r="EK2" s="114"/>
      <c r="EL2" s="114"/>
      <c r="EM2" s="114"/>
      <c r="EN2" s="114"/>
      <c r="EO2" s="114"/>
      <c r="EP2" s="114"/>
      <c r="EQ2" s="114"/>
      <c r="ER2" s="114"/>
      <c r="ES2" s="114"/>
      <c r="ET2" s="114"/>
      <c r="EU2" s="114"/>
      <c r="EV2" s="114"/>
      <c r="EW2" s="114"/>
      <c r="EX2" s="114"/>
      <c r="EY2" s="114"/>
      <c r="EZ2" s="114"/>
      <c r="FA2" s="114"/>
      <c r="FB2" s="114"/>
      <c r="FC2" s="114"/>
      <c r="FD2" s="114"/>
      <c r="FE2" s="114"/>
      <c r="FF2" s="114"/>
      <c r="FG2" s="114"/>
      <c r="FH2" s="114"/>
      <c r="FI2" s="114"/>
      <c r="FJ2" s="114"/>
      <c r="FK2" s="114"/>
      <c r="FL2" s="114"/>
      <c r="FM2" s="114"/>
      <c r="FN2" s="114"/>
      <c r="FO2" s="114"/>
      <c r="FP2" s="114"/>
      <c r="FQ2" s="114"/>
      <c r="FR2" s="114"/>
      <c r="FS2" s="114"/>
      <c r="FT2" s="114"/>
      <c r="FU2" s="114"/>
      <c r="FV2" s="114"/>
      <c r="FW2" s="114"/>
      <c r="FX2" s="114"/>
      <c r="FY2" s="114"/>
      <c r="FZ2" s="114"/>
      <c r="GA2" s="114"/>
    </row>
    <row r="3" ht="33.75" customHeight="1" spans="2:183">
      <c r="B3" s="77"/>
      <c r="C3" s="78"/>
      <c r="D3" s="78"/>
      <c r="E3" s="78"/>
      <c r="F3" s="78"/>
      <c r="G3" s="78"/>
      <c r="H3" s="78"/>
      <c r="I3" s="78"/>
      <c r="J3" s="78"/>
      <c r="K3" s="78"/>
      <c r="L3" s="78"/>
      <c r="M3" s="78"/>
      <c r="Q3" s="77"/>
      <c r="R3" s="78"/>
      <c r="S3" s="78"/>
      <c r="T3" s="78"/>
      <c r="U3" s="78"/>
      <c r="V3" s="78"/>
      <c r="W3" s="78"/>
      <c r="X3" s="110" t="s">
        <v>10</v>
      </c>
      <c r="Y3" s="110"/>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c r="GA3" s="113"/>
    </row>
    <row r="4" s="72" customFormat="1" ht="21.75" customHeight="1" spans="1:183">
      <c r="A4" s="80" t="s">
        <v>11</v>
      </c>
      <c r="B4" s="81"/>
      <c r="C4" s="81"/>
      <c r="D4" s="81"/>
      <c r="E4" s="81"/>
      <c r="F4" s="81"/>
      <c r="G4" s="81"/>
      <c r="H4" s="81"/>
      <c r="I4" s="81"/>
      <c r="J4" s="81"/>
      <c r="K4" s="81"/>
      <c r="L4" s="81"/>
      <c r="M4" s="81"/>
      <c r="N4" s="81"/>
      <c r="O4" s="104"/>
      <c r="P4" s="105" t="s">
        <v>12</v>
      </c>
      <c r="Q4" s="105"/>
      <c r="R4" s="105"/>
      <c r="S4" s="105"/>
      <c r="T4" s="105"/>
      <c r="U4" s="105"/>
      <c r="V4" s="105"/>
      <c r="W4" s="105"/>
      <c r="X4" s="105"/>
      <c r="Y4" s="10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5"/>
      <c r="CM4" s="115"/>
      <c r="CN4" s="115"/>
      <c r="CO4" s="115"/>
      <c r="CP4" s="115"/>
      <c r="CQ4" s="115"/>
      <c r="CR4" s="115"/>
      <c r="CS4" s="115"/>
      <c r="CT4" s="115"/>
      <c r="CU4" s="115"/>
      <c r="CV4" s="115"/>
      <c r="CW4" s="115"/>
      <c r="CX4" s="115"/>
      <c r="CY4" s="115"/>
      <c r="CZ4" s="115"/>
      <c r="DA4" s="115"/>
      <c r="DB4" s="115"/>
      <c r="DC4" s="115"/>
      <c r="DD4" s="115"/>
      <c r="DE4" s="115"/>
      <c r="DF4" s="115"/>
      <c r="DG4" s="115"/>
      <c r="DH4" s="115"/>
      <c r="DI4" s="115"/>
      <c r="DJ4" s="115"/>
      <c r="DK4" s="115"/>
      <c r="DL4" s="115"/>
      <c r="DM4" s="115"/>
      <c r="DN4" s="115"/>
      <c r="DO4" s="115"/>
      <c r="DP4" s="115"/>
      <c r="DQ4" s="115"/>
      <c r="DR4" s="115"/>
      <c r="DS4" s="115"/>
      <c r="DT4" s="115"/>
      <c r="DU4" s="115"/>
      <c r="DV4" s="115"/>
      <c r="DW4" s="115"/>
      <c r="DX4" s="115"/>
      <c r="DY4" s="115"/>
      <c r="DZ4" s="115"/>
      <c r="EA4" s="115"/>
      <c r="EB4" s="115"/>
      <c r="EC4" s="115"/>
      <c r="ED4" s="115"/>
      <c r="EE4" s="115"/>
      <c r="EF4" s="115"/>
      <c r="EG4" s="115"/>
      <c r="EH4" s="115"/>
      <c r="EI4" s="115"/>
      <c r="EJ4" s="115"/>
      <c r="EK4" s="115"/>
      <c r="EL4" s="115"/>
      <c r="EM4" s="115"/>
      <c r="EN4" s="115"/>
      <c r="EO4" s="115"/>
      <c r="EP4" s="115"/>
      <c r="EQ4" s="115"/>
      <c r="ER4" s="115"/>
      <c r="ES4" s="115"/>
      <c r="ET4" s="115"/>
      <c r="EU4" s="115"/>
      <c r="EV4" s="115"/>
      <c r="EW4" s="115"/>
      <c r="EX4" s="115"/>
      <c r="EY4" s="115"/>
      <c r="EZ4" s="115"/>
      <c r="FA4" s="115"/>
      <c r="FB4" s="115"/>
      <c r="FC4" s="115"/>
      <c r="FD4" s="115"/>
      <c r="FE4" s="115"/>
      <c r="FF4" s="115"/>
      <c r="FG4" s="115"/>
      <c r="FH4" s="115"/>
      <c r="FI4" s="115"/>
      <c r="FJ4" s="115"/>
      <c r="FK4" s="115"/>
      <c r="FL4" s="115"/>
      <c r="FM4" s="115"/>
      <c r="FN4" s="115"/>
      <c r="FO4" s="115"/>
      <c r="FP4" s="115"/>
      <c r="FQ4" s="115"/>
      <c r="FR4" s="115"/>
      <c r="FS4" s="115"/>
      <c r="FT4" s="115"/>
      <c r="FU4" s="115"/>
      <c r="FV4" s="115"/>
      <c r="FW4" s="115"/>
      <c r="FX4" s="115"/>
      <c r="FY4" s="115"/>
      <c r="FZ4" s="115"/>
      <c r="GA4" s="115"/>
    </row>
    <row r="5" s="73" customFormat="1" ht="24" customHeight="1" spans="1:183">
      <c r="A5" s="82" t="s">
        <v>13</v>
      </c>
      <c r="B5" s="82" t="s">
        <v>14</v>
      </c>
      <c r="C5" s="83" t="s">
        <v>15</v>
      </c>
      <c r="D5" s="84"/>
      <c r="E5" s="84"/>
      <c r="F5" s="84"/>
      <c r="G5" s="85"/>
      <c r="H5" s="83" t="s">
        <v>16</v>
      </c>
      <c r="I5" s="84"/>
      <c r="J5" s="84"/>
      <c r="K5" s="84"/>
      <c r="L5" s="84"/>
      <c r="M5" s="84"/>
      <c r="N5" s="84"/>
      <c r="O5" s="85"/>
      <c r="P5" s="106" t="s">
        <v>17</v>
      </c>
      <c r="Q5" s="106" t="s">
        <v>18</v>
      </c>
      <c r="R5" s="111" t="s">
        <v>19</v>
      </c>
      <c r="S5" s="111"/>
      <c r="T5" s="111"/>
      <c r="U5" s="111"/>
      <c r="V5" s="111"/>
      <c r="W5" s="111"/>
      <c r="X5" s="111"/>
      <c r="Y5" s="111"/>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c r="CX5" s="116"/>
      <c r="CY5" s="116"/>
      <c r="CZ5" s="116"/>
      <c r="DA5" s="116"/>
      <c r="DB5" s="116"/>
      <c r="DC5" s="116"/>
      <c r="DD5" s="116"/>
      <c r="DE5" s="116"/>
      <c r="DF5" s="116"/>
      <c r="DG5" s="116"/>
      <c r="DH5" s="116"/>
      <c r="DI5" s="116"/>
      <c r="DJ5" s="116"/>
      <c r="DK5" s="116"/>
      <c r="DL5" s="116"/>
      <c r="DM5" s="116"/>
      <c r="DN5" s="116"/>
      <c r="DO5" s="116"/>
      <c r="DP5" s="116"/>
      <c r="DQ5" s="116"/>
      <c r="DR5" s="116"/>
      <c r="DS5" s="116"/>
      <c r="DT5" s="116"/>
      <c r="DU5" s="116"/>
      <c r="DV5" s="116"/>
      <c r="DW5" s="116"/>
      <c r="DX5" s="116"/>
      <c r="DY5" s="116"/>
      <c r="DZ5" s="116"/>
      <c r="EA5" s="116"/>
      <c r="EB5" s="116"/>
      <c r="EC5" s="116"/>
      <c r="ED5" s="116"/>
      <c r="EE5" s="116"/>
      <c r="EF5" s="116"/>
      <c r="EG5" s="116"/>
      <c r="EH5" s="116"/>
      <c r="EI5" s="116"/>
      <c r="EJ5" s="116"/>
      <c r="EK5" s="116"/>
      <c r="EL5" s="116"/>
      <c r="EM5" s="116"/>
      <c r="EN5" s="116"/>
      <c r="EO5" s="116"/>
      <c r="EP5" s="116"/>
      <c r="EQ5" s="116"/>
      <c r="ER5" s="116"/>
      <c r="ES5" s="116"/>
      <c r="ET5" s="116"/>
      <c r="EU5" s="116"/>
      <c r="EV5" s="116"/>
      <c r="EW5" s="116"/>
      <c r="EX5" s="116"/>
      <c r="EY5" s="116"/>
      <c r="EZ5" s="116"/>
      <c r="FA5" s="116"/>
      <c r="FB5" s="116"/>
      <c r="FC5" s="116"/>
      <c r="FD5" s="116"/>
      <c r="FE5" s="116"/>
      <c r="FF5" s="116"/>
      <c r="FG5" s="116"/>
      <c r="FH5" s="116"/>
      <c r="FI5" s="116"/>
      <c r="FJ5" s="116"/>
      <c r="FK5" s="116"/>
      <c r="FL5" s="116"/>
      <c r="FM5" s="116"/>
      <c r="FN5" s="116"/>
      <c r="FO5" s="116"/>
      <c r="FP5" s="116"/>
      <c r="FQ5" s="116"/>
      <c r="FR5" s="116"/>
      <c r="FS5" s="116"/>
      <c r="FT5" s="116"/>
      <c r="FU5" s="116"/>
      <c r="FV5" s="116"/>
      <c r="FW5" s="116"/>
      <c r="FX5" s="116"/>
      <c r="FY5" s="116"/>
      <c r="FZ5" s="116"/>
      <c r="GA5" s="116"/>
    </row>
    <row r="6" s="73" customFormat="1" ht="36" customHeight="1" spans="1:183">
      <c r="A6" s="86"/>
      <c r="B6" s="86"/>
      <c r="C6" s="22" t="s">
        <v>20</v>
      </c>
      <c r="D6" s="22" t="s">
        <v>21</v>
      </c>
      <c r="E6" s="22" t="s">
        <v>22</v>
      </c>
      <c r="F6" s="22" t="s">
        <v>23</v>
      </c>
      <c r="G6" s="22" t="s">
        <v>24</v>
      </c>
      <c r="H6" s="87" t="s">
        <v>20</v>
      </c>
      <c r="I6" s="22" t="s">
        <v>25</v>
      </c>
      <c r="J6" s="22" t="s">
        <v>26</v>
      </c>
      <c r="K6" s="22" t="s">
        <v>27</v>
      </c>
      <c r="L6" s="22" t="s">
        <v>28</v>
      </c>
      <c r="M6" s="19" t="s">
        <v>29</v>
      </c>
      <c r="N6" s="107" t="s">
        <v>30</v>
      </c>
      <c r="O6" s="22" t="s">
        <v>31</v>
      </c>
      <c r="P6" s="106"/>
      <c r="Q6" s="106"/>
      <c r="R6" s="22" t="s">
        <v>20</v>
      </c>
      <c r="S6" s="19" t="s">
        <v>25</v>
      </c>
      <c r="T6" s="19" t="s">
        <v>26</v>
      </c>
      <c r="U6" s="19" t="s">
        <v>27</v>
      </c>
      <c r="V6" s="19" t="s">
        <v>28</v>
      </c>
      <c r="W6" s="19" t="s">
        <v>29</v>
      </c>
      <c r="X6" s="111" t="s">
        <v>30</v>
      </c>
      <c r="Y6" s="19" t="s">
        <v>31</v>
      </c>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116"/>
      <c r="EN6" s="116"/>
      <c r="EO6" s="116"/>
      <c r="EP6" s="116"/>
      <c r="EQ6" s="116"/>
      <c r="ER6" s="116"/>
      <c r="ES6" s="116"/>
      <c r="ET6" s="116"/>
      <c r="EU6" s="116"/>
      <c r="EV6" s="116"/>
      <c r="EW6" s="116"/>
      <c r="EX6" s="116"/>
      <c r="EY6" s="116"/>
      <c r="EZ6" s="116"/>
      <c r="FA6" s="116"/>
      <c r="FB6" s="116"/>
      <c r="FC6" s="116"/>
      <c r="FD6" s="116"/>
      <c r="FE6" s="116"/>
      <c r="FF6" s="116"/>
      <c r="FG6" s="116"/>
      <c r="FH6" s="116"/>
      <c r="FI6" s="116"/>
      <c r="FJ6" s="116"/>
      <c r="FK6" s="116"/>
      <c r="FL6" s="116"/>
      <c r="FM6" s="116"/>
      <c r="FN6" s="116"/>
      <c r="FO6" s="116"/>
      <c r="FP6" s="116"/>
      <c r="FQ6" s="116"/>
      <c r="FR6" s="116"/>
      <c r="FS6" s="116"/>
      <c r="FT6" s="116"/>
      <c r="FU6" s="116"/>
      <c r="FV6" s="116"/>
      <c r="FW6" s="116"/>
      <c r="FX6" s="116"/>
      <c r="FY6" s="116"/>
      <c r="FZ6" s="116"/>
      <c r="GA6" s="116"/>
    </row>
    <row r="7" s="73" customFormat="1" ht="37.5" customHeight="1" spans="1:183">
      <c r="A7" s="88"/>
      <c r="B7" s="88"/>
      <c r="C7" s="25"/>
      <c r="D7" s="25"/>
      <c r="E7" s="25"/>
      <c r="F7" s="25"/>
      <c r="G7" s="25"/>
      <c r="H7" s="89"/>
      <c r="I7" s="25"/>
      <c r="J7" s="25"/>
      <c r="K7" s="25"/>
      <c r="L7" s="25"/>
      <c r="M7" s="19"/>
      <c r="N7" s="108"/>
      <c r="O7" s="25"/>
      <c r="P7" s="106"/>
      <c r="Q7" s="106"/>
      <c r="R7" s="25"/>
      <c r="S7" s="19"/>
      <c r="T7" s="19"/>
      <c r="U7" s="19"/>
      <c r="V7" s="19"/>
      <c r="W7" s="19"/>
      <c r="X7" s="111"/>
      <c r="Y7" s="19"/>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c r="DV7" s="116"/>
      <c r="DW7" s="116"/>
      <c r="DX7" s="116"/>
      <c r="DY7" s="116"/>
      <c r="DZ7" s="116"/>
      <c r="EA7" s="116"/>
      <c r="EB7" s="116"/>
      <c r="EC7" s="116"/>
      <c r="ED7" s="116"/>
      <c r="EE7" s="116"/>
      <c r="EF7" s="116"/>
      <c r="EG7" s="116"/>
      <c r="EH7" s="116"/>
      <c r="EI7" s="116"/>
      <c r="EJ7" s="116"/>
      <c r="EK7" s="116"/>
      <c r="EL7" s="116"/>
      <c r="EM7" s="116"/>
      <c r="EN7" s="116"/>
      <c r="EO7" s="116"/>
      <c r="EP7" s="116"/>
      <c r="EQ7" s="116"/>
      <c r="ER7" s="116"/>
      <c r="ES7" s="116"/>
      <c r="ET7" s="116"/>
      <c r="EU7" s="116"/>
      <c r="EV7" s="116"/>
      <c r="EW7" s="116"/>
      <c r="EX7" s="116"/>
      <c r="EY7" s="116"/>
      <c r="EZ7" s="116"/>
      <c r="FA7" s="116"/>
      <c r="FB7" s="116"/>
      <c r="FC7" s="116"/>
      <c r="FD7" s="116"/>
      <c r="FE7" s="116"/>
      <c r="FF7" s="116"/>
      <c r="FG7" s="116"/>
      <c r="FH7" s="116"/>
      <c r="FI7" s="116"/>
      <c r="FJ7" s="116"/>
      <c r="FK7" s="116"/>
      <c r="FL7" s="116"/>
      <c r="FM7" s="116"/>
      <c r="FN7" s="116"/>
      <c r="FO7" s="116"/>
      <c r="FP7" s="116"/>
      <c r="FQ7" s="116"/>
      <c r="FR7" s="116"/>
      <c r="FS7" s="116"/>
      <c r="FT7" s="116"/>
      <c r="FU7" s="116"/>
      <c r="FV7" s="116"/>
      <c r="FW7" s="116"/>
      <c r="FX7" s="116"/>
      <c r="FY7" s="116"/>
      <c r="FZ7" s="116"/>
      <c r="GA7" s="116"/>
    </row>
    <row r="8" s="74" customFormat="1" ht="50.25" customHeight="1" spans="1:183">
      <c r="A8" s="90"/>
      <c r="B8" s="91"/>
      <c r="C8" s="92" t="s">
        <v>32</v>
      </c>
      <c r="D8" s="92">
        <v>2</v>
      </c>
      <c r="E8" s="92">
        <v>3</v>
      </c>
      <c r="F8" s="92">
        <v>4</v>
      </c>
      <c r="G8" s="92">
        <v>5</v>
      </c>
      <c r="H8" s="92" t="s">
        <v>33</v>
      </c>
      <c r="I8" s="92" t="s">
        <v>34</v>
      </c>
      <c r="J8" s="92">
        <v>6</v>
      </c>
      <c r="K8" s="92">
        <v>7</v>
      </c>
      <c r="L8" s="92">
        <v>8</v>
      </c>
      <c r="M8" s="92">
        <v>9</v>
      </c>
      <c r="N8" s="92">
        <v>10</v>
      </c>
      <c r="O8" s="92">
        <v>11</v>
      </c>
      <c r="P8" s="109"/>
      <c r="Q8" s="112"/>
      <c r="R8" s="109" t="s">
        <v>35</v>
      </c>
      <c r="S8" s="109" t="s">
        <v>36</v>
      </c>
      <c r="T8" s="109">
        <v>14</v>
      </c>
      <c r="U8" s="109">
        <v>15</v>
      </c>
      <c r="V8" s="109">
        <v>16</v>
      </c>
      <c r="W8" s="109">
        <v>17</v>
      </c>
      <c r="X8" s="109">
        <v>18</v>
      </c>
      <c r="Y8" s="109">
        <v>19</v>
      </c>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117"/>
      <c r="ER8" s="117"/>
      <c r="ES8" s="117"/>
      <c r="ET8" s="117"/>
      <c r="EU8" s="117"/>
      <c r="EV8" s="117"/>
      <c r="EW8" s="117"/>
      <c r="EX8" s="117"/>
      <c r="EY8" s="117"/>
      <c r="EZ8" s="117"/>
      <c r="FA8" s="117"/>
      <c r="FB8" s="117"/>
      <c r="FC8" s="117"/>
      <c r="FD8" s="117"/>
      <c r="FE8" s="117"/>
      <c r="FF8" s="117"/>
      <c r="FG8" s="117"/>
      <c r="FH8" s="117"/>
      <c r="FI8" s="117"/>
      <c r="FJ8" s="117"/>
      <c r="FK8" s="117"/>
      <c r="FL8" s="117"/>
      <c r="FM8" s="117"/>
      <c r="FN8" s="117"/>
      <c r="FO8" s="117"/>
      <c r="FP8" s="117"/>
      <c r="FQ8" s="117"/>
      <c r="FR8" s="117"/>
      <c r="FS8" s="117"/>
      <c r="FT8" s="117"/>
      <c r="FU8" s="117"/>
      <c r="FV8" s="117"/>
      <c r="FW8" s="117"/>
      <c r="FX8" s="117"/>
      <c r="FY8" s="117"/>
      <c r="FZ8" s="117"/>
      <c r="GA8" s="117"/>
    </row>
    <row r="9" s="75" customFormat="1" ht="25.5" customHeight="1" spans="1:183">
      <c r="A9" s="93">
        <v>600641001</v>
      </c>
      <c r="B9" s="94" t="s">
        <v>37</v>
      </c>
      <c r="C9" s="95">
        <f>D9+G9+E9++F9</f>
        <v>18</v>
      </c>
      <c r="D9" s="93">
        <v>16</v>
      </c>
      <c r="E9" s="93">
        <v>0</v>
      </c>
      <c r="F9" s="93">
        <v>0</v>
      </c>
      <c r="G9" s="93">
        <v>2</v>
      </c>
      <c r="H9" s="93">
        <f>I9+M9+N9+O9</f>
        <v>14</v>
      </c>
      <c r="I9" s="93">
        <f>J9+K9+L9</f>
        <v>14</v>
      </c>
      <c r="J9" s="93">
        <v>13</v>
      </c>
      <c r="K9" s="93"/>
      <c r="L9" s="93">
        <v>1</v>
      </c>
      <c r="M9" s="93"/>
      <c r="N9" s="93"/>
      <c r="O9" s="97"/>
      <c r="P9" s="94">
        <v>600640001</v>
      </c>
      <c r="Q9" s="96" t="s">
        <v>38</v>
      </c>
      <c r="R9" s="97">
        <f>S9+W9+X9+Y9</f>
        <v>1</v>
      </c>
      <c r="S9" s="97">
        <f>T9+U9+V9</f>
        <v>1</v>
      </c>
      <c r="T9" s="97">
        <v>1</v>
      </c>
      <c r="U9" s="97"/>
      <c r="V9" s="97"/>
      <c r="W9" s="97"/>
      <c r="X9" s="97"/>
      <c r="Y9" s="97"/>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row>
    <row r="10" ht="25.5" customHeight="1" spans="1:25">
      <c r="A10" s="94">
        <v>600640001</v>
      </c>
      <c r="B10" s="96" t="s">
        <v>38</v>
      </c>
      <c r="C10" s="95">
        <v>70</v>
      </c>
      <c r="D10" s="93">
        <v>33</v>
      </c>
      <c r="E10" s="93">
        <v>11</v>
      </c>
      <c r="F10" s="93">
        <v>20</v>
      </c>
      <c r="G10" s="93">
        <v>6</v>
      </c>
      <c r="H10" s="93">
        <v>62</v>
      </c>
      <c r="I10" s="93">
        <v>62</v>
      </c>
      <c r="J10" s="93">
        <v>35</v>
      </c>
      <c r="K10" s="93">
        <v>17</v>
      </c>
      <c r="L10" s="93">
        <v>10</v>
      </c>
      <c r="M10" s="93">
        <v>2</v>
      </c>
      <c r="N10" s="93"/>
      <c r="O10" s="97"/>
      <c r="P10" s="94">
        <v>600641001</v>
      </c>
      <c r="Q10" s="94" t="s">
        <v>37</v>
      </c>
      <c r="R10" s="97">
        <f>S10+W10+X10+Y10</f>
        <v>-1</v>
      </c>
      <c r="S10" s="97">
        <f>T10+U10+V10</f>
        <v>-1</v>
      </c>
      <c r="T10" s="97">
        <v>-1</v>
      </c>
      <c r="U10" s="97"/>
      <c r="V10" s="97"/>
      <c r="W10" s="94"/>
      <c r="X10" s="97"/>
      <c r="Y10" s="97"/>
    </row>
    <row r="11" ht="25.5" customHeight="1" spans="1:25">
      <c r="A11" s="93"/>
      <c r="B11" s="96"/>
      <c r="C11" s="97"/>
      <c r="D11" s="94"/>
      <c r="E11" s="94"/>
      <c r="F11" s="94"/>
      <c r="G11" s="94"/>
      <c r="H11" s="94"/>
      <c r="I11" s="94"/>
      <c r="J11" s="94"/>
      <c r="K11" s="94"/>
      <c r="L11" s="94"/>
      <c r="M11" s="94"/>
      <c r="N11" s="94"/>
      <c r="O11" s="97"/>
      <c r="P11" s="94"/>
      <c r="Q11" s="94"/>
      <c r="R11" s="97"/>
      <c r="S11" s="97"/>
      <c r="T11" s="97"/>
      <c r="U11" s="97"/>
      <c r="V11" s="97"/>
      <c r="W11" s="97"/>
      <c r="X11" s="97"/>
      <c r="Y11" s="97"/>
    </row>
    <row r="12" ht="25.5" customHeight="1" spans="1:183">
      <c r="A12" s="94"/>
      <c r="B12" s="97"/>
      <c r="C12" s="97"/>
      <c r="D12" s="97"/>
      <c r="E12" s="97"/>
      <c r="F12" s="97"/>
      <c r="G12" s="97"/>
      <c r="H12" s="97"/>
      <c r="I12" s="97"/>
      <c r="J12" s="97"/>
      <c r="K12" s="97"/>
      <c r="L12" s="97"/>
      <c r="M12" s="97"/>
      <c r="N12" s="97"/>
      <c r="O12" s="97"/>
      <c r="P12" s="97"/>
      <c r="Q12" s="97"/>
      <c r="R12" s="97"/>
      <c r="S12" s="97"/>
      <c r="T12" s="97"/>
      <c r="U12" s="97"/>
      <c r="V12" s="97"/>
      <c r="W12" s="97"/>
      <c r="X12" s="97"/>
      <c r="Y12" s="97"/>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c r="DV12" s="113"/>
      <c r="DW12" s="113"/>
      <c r="DX12" s="113"/>
      <c r="DY12" s="113"/>
      <c r="DZ12" s="113"/>
      <c r="EA12" s="113"/>
      <c r="EB12" s="113"/>
      <c r="EC12" s="113"/>
      <c r="ED12" s="113"/>
      <c r="EE12" s="113"/>
      <c r="EF12" s="113"/>
      <c r="EG12" s="113"/>
      <c r="EH12" s="113"/>
      <c r="EI12" s="113"/>
      <c r="EJ12" s="113"/>
      <c r="EK12" s="113"/>
      <c r="EL12" s="113"/>
      <c r="EM12" s="113"/>
      <c r="EN12" s="113"/>
      <c r="EO12" s="113"/>
      <c r="EP12" s="113"/>
      <c r="EQ12" s="113"/>
      <c r="ER12" s="113"/>
      <c r="ES12" s="113"/>
      <c r="ET12" s="113"/>
      <c r="EU12" s="113"/>
      <c r="EV12" s="113"/>
      <c r="EW12" s="113"/>
      <c r="EX12" s="113"/>
      <c r="EY12" s="113"/>
      <c r="EZ12" s="113"/>
      <c r="FA12" s="113"/>
      <c r="FB12" s="113"/>
      <c r="FC12" s="113"/>
      <c r="FD12" s="113"/>
      <c r="FE12" s="113"/>
      <c r="FF12" s="113"/>
      <c r="FG12" s="113"/>
      <c r="FH12" s="113"/>
      <c r="FI12" s="113"/>
      <c r="FJ12" s="113"/>
      <c r="FK12" s="113"/>
      <c r="FL12" s="113"/>
      <c r="FM12" s="113"/>
      <c r="FN12" s="113"/>
      <c r="FO12" s="113"/>
      <c r="FP12" s="113"/>
      <c r="FQ12" s="113"/>
      <c r="FR12" s="113"/>
      <c r="FS12" s="113"/>
      <c r="FT12" s="113"/>
      <c r="FU12" s="113"/>
      <c r="FV12" s="113"/>
      <c r="FW12" s="113"/>
      <c r="FX12" s="113"/>
      <c r="FY12" s="113"/>
      <c r="FZ12" s="113"/>
      <c r="GA12" s="113"/>
    </row>
    <row r="13" ht="25.5" customHeight="1" spans="1:183">
      <c r="A13" s="98"/>
      <c r="B13" s="98"/>
      <c r="C13" s="98"/>
      <c r="D13" s="98"/>
      <c r="E13" s="98"/>
      <c r="F13" s="98"/>
      <c r="G13" s="98"/>
      <c r="H13" s="98"/>
      <c r="I13" s="98"/>
      <c r="J13" s="98"/>
      <c r="K13" s="98"/>
      <c r="L13" s="98"/>
      <c r="M13" s="98"/>
      <c r="N13" s="98"/>
      <c r="O13" s="98"/>
      <c r="P13" s="98"/>
      <c r="Q13" s="98"/>
      <c r="R13" s="98"/>
      <c r="S13" s="98"/>
      <c r="T13" s="98"/>
      <c r="U13" s="95"/>
      <c r="V13" s="95"/>
      <c r="W13" s="95"/>
      <c r="X13" s="95"/>
      <c r="Y13" s="95"/>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row>
    <row r="14" ht="25.5" customHeight="1" spans="1:183">
      <c r="A14" s="99"/>
      <c r="B14" s="98"/>
      <c r="C14" s="98"/>
      <c r="D14" s="98"/>
      <c r="E14" s="98"/>
      <c r="F14" s="98"/>
      <c r="G14" s="98"/>
      <c r="H14" s="98"/>
      <c r="I14" s="98"/>
      <c r="J14" s="98"/>
      <c r="K14" s="98"/>
      <c r="L14" s="98"/>
      <c r="M14" s="98"/>
      <c r="N14" s="98"/>
      <c r="O14" s="98"/>
      <c r="P14" s="98"/>
      <c r="Q14" s="98"/>
      <c r="R14" s="98"/>
      <c r="S14" s="98"/>
      <c r="T14" s="98"/>
      <c r="U14" s="95"/>
      <c r="V14" s="95"/>
      <c r="W14" s="95"/>
      <c r="X14" s="95"/>
      <c r="Y14" s="95"/>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row>
    <row r="15" ht="25.5" customHeight="1" spans="1:183">
      <c r="A15" s="100"/>
      <c r="B15" s="101"/>
      <c r="C15" s="101"/>
      <c r="D15" s="101"/>
      <c r="E15" s="101"/>
      <c r="F15" s="101"/>
      <c r="G15" s="101"/>
      <c r="H15" s="101"/>
      <c r="I15" s="101"/>
      <c r="J15" s="101"/>
      <c r="K15" s="101"/>
      <c r="L15" s="101"/>
      <c r="M15" s="101"/>
      <c r="N15" s="101"/>
      <c r="O15" s="101"/>
      <c r="P15" s="101"/>
      <c r="Q15" s="101"/>
      <c r="R15" s="101"/>
      <c r="S15" s="101"/>
      <c r="T15" s="101"/>
      <c r="U15" s="93"/>
      <c r="V15" s="93"/>
      <c r="W15" s="93"/>
      <c r="X15" s="93"/>
      <c r="Y15" s="9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row>
    <row r="16" ht="25.5" customHeight="1" spans="1:25">
      <c r="A16" s="100"/>
      <c r="B16" s="101"/>
      <c r="C16" s="101"/>
      <c r="D16" s="101"/>
      <c r="E16" s="101"/>
      <c r="F16" s="101"/>
      <c r="G16" s="101"/>
      <c r="H16" s="101"/>
      <c r="I16" s="101"/>
      <c r="J16" s="101"/>
      <c r="K16" s="101"/>
      <c r="L16" s="101"/>
      <c r="M16" s="101"/>
      <c r="N16" s="101"/>
      <c r="O16" s="101"/>
      <c r="P16" s="101"/>
      <c r="Q16" s="101"/>
      <c r="R16" s="101"/>
      <c r="S16" s="101"/>
      <c r="T16" s="101"/>
      <c r="U16" s="93"/>
      <c r="V16" s="93"/>
      <c r="W16" s="93"/>
      <c r="X16" s="93"/>
      <c r="Y16" s="93"/>
    </row>
    <row r="17" ht="25.5" customHeight="1" spans="1:25">
      <c r="A17" s="93"/>
      <c r="B17" s="94"/>
      <c r="C17" s="95"/>
      <c r="D17" s="93"/>
      <c r="E17" s="93"/>
      <c r="F17" s="93"/>
      <c r="G17" s="93"/>
      <c r="H17" s="93"/>
      <c r="I17" s="93"/>
      <c r="J17" s="93"/>
      <c r="K17" s="93"/>
      <c r="L17" s="93"/>
      <c r="M17" s="93"/>
      <c r="N17" s="93"/>
      <c r="O17" s="93"/>
      <c r="P17" s="93"/>
      <c r="Q17" s="94"/>
      <c r="R17" s="93"/>
      <c r="S17" s="93"/>
      <c r="T17" s="93"/>
      <c r="U17" s="93"/>
      <c r="V17" s="93"/>
      <c r="W17" s="93"/>
      <c r="X17" s="93"/>
      <c r="Y17" s="93"/>
    </row>
    <row r="18" ht="25.5" customHeight="1" spans="1:25">
      <c r="A18" s="93"/>
      <c r="B18" s="94"/>
      <c r="C18" s="95"/>
      <c r="D18" s="93"/>
      <c r="E18" s="93"/>
      <c r="F18" s="93"/>
      <c r="G18" s="93"/>
      <c r="H18" s="93"/>
      <c r="I18" s="93"/>
      <c r="J18" s="93"/>
      <c r="K18" s="93"/>
      <c r="L18" s="93"/>
      <c r="M18" s="93"/>
      <c r="N18" s="93"/>
      <c r="O18" s="93"/>
      <c r="P18" s="93"/>
      <c r="Q18" s="94"/>
      <c r="R18" s="93"/>
      <c r="S18" s="93"/>
      <c r="T18" s="93"/>
      <c r="U18" s="93"/>
      <c r="V18" s="93"/>
      <c r="W18" s="93"/>
      <c r="X18" s="93"/>
      <c r="Y18" s="93"/>
    </row>
    <row r="19" ht="25.5" customHeight="1" spans="1:25">
      <c r="A19" s="93"/>
      <c r="B19" s="94"/>
      <c r="C19" s="95">
        <f>SUM(D19:G19)</f>
        <v>0</v>
      </c>
      <c r="D19" s="93"/>
      <c r="E19" s="93"/>
      <c r="F19" s="93"/>
      <c r="G19" s="93"/>
      <c r="H19" s="93"/>
      <c r="I19" s="93"/>
      <c r="J19" s="93"/>
      <c r="K19" s="93"/>
      <c r="L19" s="93"/>
      <c r="M19" s="93"/>
      <c r="N19" s="93"/>
      <c r="O19" s="93"/>
      <c r="P19" s="93"/>
      <c r="Q19" s="94"/>
      <c r="R19" s="93"/>
      <c r="S19" s="93"/>
      <c r="T19" s="93"/>
      <c r="U19" s="93"/>
      <c r="V19" s="93"/>
      <c r="W19" s="93"/>
      <c r="X19" s="93"/>
      <c r="Y19" s="93"/>
    </row>
    <row r="20" ht="47.25" customHeight="1" spans="1:25">
      <c r="A20" s="102" t="s">
        <v>39</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row>
    <row r="21" ht="40.5" customHeight="1" spans="1:25">
      <c r="A21" s="103" t="s">
        <v>40</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row>
    <row r="22" ht="19.5" customHeight="1" spans="1:25">
      <c r="A22" s="103" t="s">
        <v>41</v>
      </c>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E85"/>
  <sheetViews>
    <sheetView showGridLines="0" showZeros="0" zoomScale="82" zoomScaleNormal="82" topLeftCell="L60" workbookViewId="0">
      <selection activeCell="R35" sqref="R35:R84"/>
    </sheetView>
  </sheetViews>
  <sheetFormatPr defaultColWidth="9" defaultRowHeight="13"/>
  <cols>
    <col min="1" max="1" width="16.6666666666667" style="10" customWidth="1"/>
    <col min="2" max="2" width="39.2222222222222" style="11" customWidth="1"/>
    <col min="3" max="5" width="5.5" style="10" customWidth="1"/>
    <col min="6" max="6" width="11.5" style="10" customWidth="1"/>
    <col min="7" max="7" width="32.5" style="10" customWidth="1"/>
    <col min="8" max="8" width="35.3555555555556" style="10" customWidth="1"/>
    <col min="9" max="9" width="13.8333333333333" style="12" customWidth="1"/>
    <col min="10" max="10" width="17.1666666666667" style="10" customWidth="1"/>
    <col min="11" max="11" width="39.5555555555556" style="10" customWidth="1"/>
    <col min="12" max="14" width="5.16666666666667" style="10" customWidth="1"/>
    <col min="15" max="15" width="13.5555555555556" style="10" customWidth="1"/>
    <col min="16" max="16" width="33.3222222222222" style="10" customWidth="1"/>
    <col min="17" max="17" width="38.6666666666667" style="10" customWidth="1"/>
    <col min="18" max="18" width="30" style="10" customWidth="1"/>
    <col min="19" max="19" width="20.5" style="10" customWidth="1"/>
    <col min="20" max="16364" width="9.33333333333333" style="10"/>
    <col min="16365" max="16384" width="9" style="10"/>
  </cols>
  <sheetData>
    <row r="1" ht="18" customHeight="1" spans="2:18">
      <c r="B1" s="13"/>
      <c r="C1" s="14"/>
      <c r="D1" s="14"/>
      <c r="E1" s="14"/>
      <c r="F1" s="14"/>
      <c r="G1" s="14"/>
      <c r="H1" s="14"/>
      <c r="I1" s="35"/>
      <c r="J1" s="36"/>
      <c r="K1" s="14"/>
      <c r="L1" s="14"/>
      <c r="M1" s="14"/>
      <c r="N1" s="14"/>
      <c r="O1" s="14"/>
      <c r="P1" s="36"/>
      <c r="Q1" s="36"/>
      <c r="R1" s="36"/>
    </row>
    <row r="2" ht="36.75" customHeight="1" spans="1:19">
      <c r="A2" s="15" t="s">
        <v>42</v>
      </c>
      <c r="B2" s="15"/>
      <c r="C2" s="15"/>
      <c r="D2" s="15"/>
      <c r="E2" s="15"/>
      <c r="F2" s="15"/>
      <c r="G2" s="15"/>
      <c r="H2" s="15"/>
      <c r="I2" s="15"/>
      <c r="J2" s="15"/>
      <c r="K2" s="15"/>
      <c r="L2" s="15"/>
      <c r="M2" s="15"/>
      <c r="N2" s="15"/>
      <c r="O2" s="15"/>
      <c r="P2" s="15"/>
      <c r="Q2" s="15"/>
      <c r="R2" s="15"/>
      <c r="S2" s="15"/>
    </row>
    <row r="3" ht="18" customHeight="1" spans="2:18">
      <c r="B3" s="16"/>
      <c r="C3" s="17"/>
      <c r="D3" s="17"/>
      <c r="E3" s="17"/>
      <c r="F3" s="17"/>
      <c r="G3" s="17"/>
      <c r="H3" s="17"/>
      <c r="I3" s="35"/>
      <c r="J3" s="36"/>
      <c r="K3" s="17"/>
      <c r="L3" s="17"/>
      <c r="M3" s="17"/>
      <c r="N3" s="17"/>
      <c r="O3" s="17"/>
      <c r="P3" s="36"/>
      <c r="Q3" s="36"/>
      <c r="R3" s="56" t="s">
        <v>43</v>
      </c>
    </row>
    <row r="4" s="6" customFormat="1" ht="21" customHeight="1" spans="1:19">
      <c r="A4" s="18" t="s">
        <v>44</v>
      </c>
      <c r="B4" s="18"/>
      <c r="C4" s="18"/>
      <c r="D4" s="18"/>
      <c r="E4" s="18"/>
      <c r="F4" s="18"/>
      <c r="G4" s="18"/>
      <c r="H4" s="18"/>
      <c r="I4" s="18"/>
      <c r="J4" s="37" t="s">
        <v>45</v>
      </c>
      <c r="K4" s="37"/>
      <c r="L4" s="37"/>
      <c r="M4" s="37"/>
      <c r="N4" s="37"/>
      <c r="O4" s="37"/>
      <c r="P4" s="37"/>
      <c r="Q4" s="37"/>
      <c r="R4" s="37"/>
      <c r="S4" s="37"/>
    </row>
    <row r="5" s="7" customFormat="1" ht="33" customHeight="1" spans="1:19">
      <c r="A5" s="19" t="s">
        <v>13</v>
      </c>
      <c r="B5" s="20" t="s">
        <v>14</v>
      </c>
      <c r="C5" s="21" t="s">
        <v>46</v>
      </c>
      <c r="D5" s="21"/>
      <c r="E5" s="21"/>
      <c r="F5" s="21"/>
      <c r="G5" s="22" t="s">
        <v>47</v>
      </c>
      <c r="H5" s="22" t="s">
        <v>48</v>
      </c>
      <c r="I5" s="38" t="s">
        <v>49</v>
      </c>
      <c r="J5" s="39" t="s">
        <v>17</v>
      </c>
      <c r="K5" s="40" t="s">
        <v>18</v>
      </c>
      <c r="L5" s="41" t="s">
        <v>46</v>
      </c>
      <c r="M5" s="41"/>
      <c r="N5" s="41"/>
      <c r="O5" s="41"/>
      <c r="P5" s="22" t="s">
        <v>47</v>
      </c>
      <c r="Q5" s="22" t="s">
        <v>48</v>
      </c>
      <c r="R5" s="57" t="s">
        <v>50</v>
      </c>
      <c r="S5" s="58" t="s">
        <v>51</v>
      </c>
    </row>
    <row r="6" s="7" customFormat="1" ht="60.75" customHeight="1" spans="1:19">
      <c r="A6" s="19"/>
      <c r="B6" s="23"/>
      <c r="C6" s="21" t="s">
        <v>52</v>
      </c>
      <c r="D6" s="21" t="s">
        <v>53</v>
      </c>
      <c r="E6" s="21" t="s">
        <v>54</v>
      </c>
      <c r="F6" s="24" t="s">
        <v>55</v>
      </c>
      <c r="G6" s="25"/>
      <c r="H6" s="25"/>
      <c r="I6" s="42"/>
      <c r="J6" s="43"/>
      <c r="K6" s="40"/>
      <c r="L6" s="41" t="s">
        <v>52</v>
      </c>
      <c r="M6" s="41" t="s">
        <v>53</v>
      </c>
      <c r="N6" s="41" t="s">
        <v>54</v>
      </c>
      <c r="O6" s="44" t="s">
        <v>55</v>
      </c>
      <c r="P6" s="25"/>
      <c r="Q6" s="25"/>
      <c r="R6" s="59"/>
      <c r="S6" s="60"/>
    </row>
    <row r="7" s="8" customFormat="1" ht="26" customHeight="1" spans="1:19">
      <c r="A7" s="26">
        <v>600641001</v>
      </c>
      <c r="B7" s="27" t="s">
        <v>56</v>
      </c>
      <c r="C7" s="28" t="s">
        <v>57</v>
      </c>
      <c r="D7" s="28"/>
      <c r="E7" s="28"/>
      <c r="F7" s="28"/>
      <c r="G7" s="28"/>
      <c r="H7" s="28"/>
      <c r="I7" s="45">
        <f>SUM(I8:I33)</f>
        <v>376.37</v>
      </c>
      <c r="J7" s="30">
        <v>600640001</v>
      </c>
      <c r="K7" s="31" t="s">
        <v>58</v>
      </c>
      <c r="L7" s="46" t="s">
        <v>57</v>
      </c>
      <c r="M7" s="47"/>
      <c r="N7" s="47"/>
      <c r="O7" s="47"/>
      <c r="P7" s="47"/>
      <c r="Q7" s="61"/>
      <c r="R7" s="28"/>
      <c r="S7" s="48">
        <f>SUM(S8:S33)</f>
        <v>9.3</v>
      </c>
    </row>
    <row r="8" s="6" customFormat="1" ht="20" customHeight="1" spans="1:161">
      <c r="A8" s="26">
        <v>600641001</v>
      </c>
      <c r="B8" s="29" t="s">
        <v>56</v>
      </c>
      <c r="C8" s="1" t="s">
        <v>59</v>
      </c>
      <c r="D8" s="1" t="s">
        <v>60</v>
      </c>
      <c r="E8" s="1" t="s">
        <v>60</v>
      </c>
      <c r="F8" s="1" t="s">
        <v>61</v>
      </c>
      <c r="G8" s="1" t="s">
        <v>62</v>
      </c>
      <c r="H8" s="1" t="s">
        <v>63</v>
      </c>
      <c r="I8" s="2">
        <v>81.86</v>
      </c>
      <c r="J8" s="30">
        <v>600640001</v>
      </c>
      <c r="K8" s="31" t="s">
        <v>58</v>
      </c>
      <c r="L8" s="34" t="s">
        <v>64</v>
      </c>
      <c r="M8" s="34" t="s">
        <v>65</v>
      </c>
      <c r="N8" s="34" t="s">
        <v>60</v>
      </c>
      <c r="O8" s="34" t="s">
        <v>61</v>
      </c>
      <c r="P8" s="34" t="s">
        <v>62</v>
      </c>
      <c r="Q8" s="34" t="s">
        <v>63</v>
      </c>
      <c r="R8" s="62"/>
      <c r="S8" s="63">
        <v>2.33</v>
      </c>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row>
    <row r="9" s="6" customFormat="1" ht="20" customHeight="1" spans="1:161">
      <c r="A9" s="26">
        <v>600641001</v>
      </c>
      <c r="B9" s="29" t="s">
        <v>56</v>
      </c>
      <c r="C9" s="1" t="s">
        <v>59</v>
      </c>
      <c r="D9" s="1" t="s">
        <v>60</v>
      </c>
      <c r="E9" s="1" t="s">
        <v>60</v>
      </c>
      <c r="F9" s="1" t="s">
        <v>61</v>
      </c>
      <c r="G9" s="1" t="s">
        <v>62</v>
      </c>
      <c r="H9" s="1" t="s">
        <v>66</v>
      </c>
      <c r="I9" s="2">
        <v>44.25</v>
      </c>
      <c r="J9" s="30">
        <v>600640001</v>
      </c>
      <c r="K9" s="31" t="s">
        <v>58</v>
      </c>
      <c r="L9" s="34" t="s">
        <v>64</v>
      </c>
      <c r="M9" s="34" t="s">
        <v>65</v>
      </c>
      <c r="N9" s="34" t="s">
        <v>60</v>
      </c>
      <c r="O9" s="34" t="s">
        <v>61</v>
      </c>
      <c r="P9" s="34" t="s">
        <v>62</v>
      </c>
      <c r="Q9" s="34" t="s">
        <v>66</v>
      </c>
      <c r="R9" s="62"/>
      <c r="S9" s="63">
        <v>2.48</v>
      </c>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row>
    <row r="10" s="6" customFormat="1" ht="20" customHeight="1" spans="1:161">
      <c r="A10" s="26">
        <v>600641001</v>
      </c>
      <c r="B10" s="29" t="s">
        <v>56</v>
      </c>
      <c r="C10" s="1" t="s">
        <v>59</v>
      </c>
      <c r="D10" s="1" t="s">
        <v>60</v>
      </c>
      <c r="E10" s="1" t="s">
        <v>60</v>
      </c>
      <c r="F10" s="1" t="s">
        <v>61</v>
      </c>
      <c r="G10" s="1" t="s">
        <v>62</v>
      </c>
      <c r="H10" s="1" t="s">
        <v>67</v>
      </c>
      <c r="I10" s="2">
        <v>5.56</v>
      </c>
      <c r="J10" s="30">
        <v>600640001</v>
      </c>
      <c r="K10" s="31" t="s">
        <v>58</v>
      </c>
      <c r="L10" s="34" t="s">
        <v>64</v>
      </c>
      <c r="M10" s="34" t="s">
        <v>65</v>
      </c>
      <c r="N10" s="34" t="s">
        <v>60</v>
      </c>
      <c r="O10" s="34" t="s">
        <v>61</v>
      </c>
      <c r="P10" s="34" t="s">
        <v>62</v>
      </c>
      <c r="Q10" s="34" t="s">
        <v>67</v>
      </c>
      <c r="R10" s="62"/>
      <c r="S10" s="63">
        <v>0.29</v>
      </c>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row>
    <row r="11" s="6" customFormat="1" ht="20" customHeight="1" spans="1:161">
      <c r="A11" s="26">
        <v>600641001</v>
      </c>
      <c r="B11" s="29" t="s">
        <v>56</v>
      </c>
      <c r="C11" s="1" t="s">
        <v>59</v>
      </c>
      <c r="D11" s="1" t="s">
        <v>60</v>
      </c>
      <c r="E11" s="1" t="s">
        <v>60</v>
      </c>
      <c r="F11" s="1" t="s">
        <v>61</v>
      </c>
      <c r="G11" s="1" t="s">
        <v>62</v>
      </c>
      <c r="H11" s="1" t="s">
        <v>68</v>
      </c>
      <c r="I11" s="2">
        <v>20.16</v>
      </c>
      <c r="J11" s="30">
        <v>600640001</v>
      </c>
      <c r="K11" s="31" t="s">
        <v>58</v>
      </c>
      <c r="L11" s="34" t="s">
        <v>64</v>
      </c>
      <c r="M11" s="34" t="s">
        <v>65</v>
      </c>
      <c r="N11" s="34" t="s">
        <v>60</v>
      </c>
      <c r="O11" s="34" t="s">
        <v>61</v>
      </c>
      <c r="P11" s="34" t="s">
        <v>62</v>
      </c>
      <c r="Q11" s="34" t="s">
        <v>68</v>
      </c>
      <c r="R11" s="62"/>
      <c r="S11" s="63">
        <v>0.84</v>
      </c>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row>
    <row r="12" s="6" customFormat="1" ht="20" customHeight="1" spans="1:161">
      <c r="A12" s="26">
        <v>600641001</v>
      </c>
      <c r="B12" s="29" t="s">
        <v>56</v>
      </c>
      <c r="C12" s="1" t="s">
        <v>59</v>
      </c>
      <c r="D12" s="1" t="s">
        <v>60</v>
      </c>
      <c r="E12" s="1" t="s">
        <v>60</v>
      </c>
      <c r="F12" s="1" t="s">
        <v>61</v>
      </c>
      <c r="G12" s="1" t="s">
        <v>62</v>
      </c>
      <c r="H12" s="1" t="s">
        <v>69</v>
      </c>
      <c r="I12" s="3">
        <v>15.8</v>
      </c>
      <c r="J12" s="30">
        <v>600640001</v>
      </c>
      <c r="K12" s="31" t="s">
        <v>58</v>
      </c>
      <c r="L12" s="34" t="s">
        <v>64</v>
      </c>
      <c r="M12" s="34" t="s">
        <v>65</v>
      </c>
      <c r="N12" s="34" t="s">
        <v>60</v>
      </c>
      <c r="O12" s="34" t="s">
        <v>61</v>
      </c>
      <c r="P12" s="34" t="s">
        <v>62</v>
      </c>
      <c r="Q12" s="34" t="s">
        <v>69</v>
      </c>
      <c r="R12" s="62"/>
      <c r="S12" s="63">
        <v>0.6</v>
      </c>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row>
    <row r="13" s="6" customFormat="1" ht="20" customHeight="1" spans="1:161">
      <c r="A13" s="26">
        <v>600641001</v>
      </c>
      <c r="B13" s="29" t="s">
        <v>56</v>
      </c>
      <c r="C13" s="1" t="s">
        <v>59</v>
      </c>
      <c r="D13" s="1" t="s">
        <v>60</v>
      </c>
      <c r="E13" s="1" t="s">
        <v>60</v>
      </c>
      <c r="F13" s="1" t="s">
        <v>61</v>
      </c>
      <c r="G13" s="1" t="s">
        <v>70</v>
      </c>
      <c r="H13" s="1" t="s">
        <v>71</v>
      </c>
      <c r="I13" s="2">
        <v>2.33</v>
      </c>
      <c r="J13" s="30">
        <v>600640001</v>
      </c>
      <c r="K13" s="31" t="s">
        <v>58</v>
      </c>
      <c r="L13" s="34" t="s">
        <v>64</v>
      </c>
      <c r="M13" s="34" t="s">
        <v>65</v>
      </c>
      <c r="N13" s="34" t="s">
        <v>60</v>
      </c>
      <c r="O13" s="34" t="s">
        <v>61</v>
      </c>
      <c r="P13" s="1"/>
      <c r="Q13" s="1"/>
      <c r="R13" s="65"/>
      <c r="S13" s="63"/>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row>
    <row r="14" s="6" customFormat="1" ht="20" customHeight="1" spans="1:161">
      <c r="A14" s="26">
        <v>600641001</v>
      </c>
      <c r="B14" s="29" t="s">
        <v>56</v>
      </c>
      <c r="C14" s="1" t="s">
        <v>59</v>
      </c>
      <c r="D14" s="1" t="s">
        <v>60</v>
      </c>
      <c r="E14" s="1" t="s">
        <v>60</v>
      </c>
      <c r="F14" s="1" t="s">
        <v>61</v>
      </c>
      <c r="G14" s="1" t="s">
        <v>72</v>
      </c>
      <c r="H14" s="1" t="s">
        <v>73</v>
      </c>
      <c r="I14" s="2">
        <v>26.33</v>
      </c>
      <c r="J14" s="30">
        <v>600640001</v>
      </c>
      <c r="K14" s="31" t="s">
        <v>58</v>
      </c>
      <c r="L14" s="34" t="s">
        <v>64</v>
      </c>
      <c r="M14" s="34" t="s">
        <v>65</v>
      </c>
      <c r="N14" s="34" t="s">
        <v>60</v>
      </c>
      <c r="O14" s="34" t="s">
        <v>61</v>
      </c>
      <c r="P14" s="34" t="s">
        <v>72</v>
      </c>
      <c r="Q14" s="34" t="s">
        <v>73</v>
      </c>
      <c r="R14" s="62"/>
      <c r="S14" s="63">
        <v>1</v>
      </c>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row>
    <row r="15" s="6" customFormat="1" ht="20" customHeight="1" spans="1:161">
      <c r="A15" s="26">
        <v>600641001</v>
      </c>
      <c r="B15" s="29" t="s">
        <v>56</v>
      </c>
      <c r="C15" s="1" t="s">
        <v>59</v>
      </c>
      <c r="D15" s="1" t="s">
        <v>60</v>
      </c>
      <c r="E15" s="1" t="s">
        <v>60</v>
      </c>
      <c r="F15" s="1" t="s">
        <v>61</v>
      </c>
      <c r="G15" s="1" t="s">
        <v>72</v>
      </c>
      <c r="H15" s="1" t="s">
        <v>74</v>
      </c>
      <c r="I15" s="2">
        <v>16.56</v>
      </c>
      <c r="J15" s="30">
        <v>600640001</v>
      </c>
      <c r="K15" s="31" t="s">
        <v>58</v>
      </c>
      <c r="L15" s="34" t="s">
        <v>64</v>
      </c>
      <c r="M15" s="34" t="s">
        <v>65</v>
      </c>
      <c r="N15" s="34" t="s">
        <v>60</v>
      </c>
      <c r="O15" s="34" t="s">
        <v>61</v>
      </c>
      <c r="P15" s="34" t="s">
        <v>72</v>
      </c>
      <c r="Q15" s="34" t="s">
        <v>74</v>
      </c>
      <c r="R15" s="62"/>
      <c r="S15" s="63">
        <v>0.45</v>
      </c>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row>
    <row r="16" s="6" customFormat="1" ht="20" customHeight="1" spans="1:161">
      <c r="A16" s="26">
        <v>600641001</v>
      </c>
      <c r="B16" s="29" t="s">
        <v>56</v>
      </c>
      <c r="C16" s="1" t="s">
        <v>59</v>
      </c>
      <c r="D16" s="1" t="s">
        <v>60</v>
      </c>
      <c r="E16" s="1" t="s">
        <v>60</v>
      </c>
      <c r="F16" s="1" t="s">
        <v>61</v>
      </c>
      <c r="G16" s="1" t="s">
        <v>72</v>
      </c>
      <c r="H16" s="1" t="s">
        <v>75</v>
      </c>
      <c r="I16" s="2">
        <v>12.88</v>
      </c>
      <c r="J16" s="30">
        <v>600640001</v>
      </c>
      <c r="K16" s="31" t="s">
        <v>58</v>
      </c>
      <c r="L16" s="34" t="s">
        <v>64</v>
      </c>
      <c r="M16" s="34" t="s">
        <v>65</v>
      </c>
      <c r="N16" s="34" t="s">
        <v>60</v>
      </c>
      <c r="O16" s="34" t="s">
        <v>61</v>
      </c>
      <c r="P16" s="34" t="s">
        <v>72</v>
      </c>
      <c r="Q16" s="34" t="s">
        <v>75</v>
      </c>
      <c r="R16" s="62"/>
      <c r="S16" s="63">
        <v>0.35</v>
      </c>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row>
    <row r="17" s="6" customFormat="1" ht="20" customHeight="1" spans="1:161">
      <c r="A17" s="26">
        <v>600641001</v>
      </c>
      <c r="B17" s="29" t="s">
        <v>56</v>
      </c>
      <c r="C17" s="1" t="s">
        <v>59</v>
      </c>
      <c r="D17" s="1" t="s">
        <v>60</v>
      </c>
      <c r="E17" s="1" t="s">
        <v>60</v>
      </c>
      <c r="F17" s="1" t="s">
        <v>61</v>
      </c>
      <c r="G17" s="1" t="s">
        <v>72</v>
      </c>
      <c r="H17" s="1" t="s">
        <v>76</v>
      </c>
      <c r="I17" s="4">
        <v>0.44</v>
      </c>
      <c r="J17" s="30">
        <v>600640001</v>
      </c>
      <c r="K17" s="31" t="s">
        <v>58</v>
      </c>
      <c r="L17" s="34" t="s">
        <v>64</v>
      </c>
      <c r="M17" s="34" t="s">
        <v>65</v>
      </c>
      <c r="N17" s="34" t="s">
        <v>60</v>
      </c>
      <c r="O17" s="34" t="s">
        <v>61</v>
      </c>
      <c r="P17" s="34" t="s">
        <v>72</v>
      </c>
      <c r="Q17" s="34" t="s">
        <v>76</v>
      </c>
      <c r="R17" s="62"/>
      <c r="S17" s="63">
        <v>0.01</v>
      </c>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row>
    <row r="18" s="6" customFormat="1" ht="20" customHeight="1" spans="1:161">
      <c r="A18" s="26">
        <v>600641001</v>
      </c>
      <c r="B18" s="29" t="s">
        <v>56</v>
      </c>
      <c r="C18" s="1" t="s">
        <v>59</v>
      </c>
      <c r="D18" s="1" t="s">
        <v>60</v>
      </c>
      <c r="E18" s="1" t="s">
        <v>60</v>
      </c>
      <c r="F18" s="1" t="s">
        <v>61</v>
      </c>
      <c r="G18" s="1" t="s">
        <v>77</v>
      </c>
      <c r="H18" s="1" t="s">
        <v>78</v>
      </c>
      <c r="I18" s="2">
        <v>2.21</v>
      </c>
      <c r="J18" s="30">
        <v>600640001</v>
      </c>
      <c r="K18" s="31" t="s">
        <v>58</v>
      </c>
      <c r="L18" s="34" t="s">
        <v>64</v>
      </c>
      <c r="M18" s="34" t="s">
        <v>65</v>
      </c>
      <c r="N18" s="34" t="s">
        <v>60</v>
      </c>
      <c r="O18" s="34" t="s">
        <v>61</v>
      </c>
      <c r="P18" s="34" t="s">
        <v>77</v>
      </c>
      <c r="Q18" s="34" t="s">
        <v>78</v>
      </c>
      <c r="R18" s="62"/>
      <c r="S18" s="63">
        <v>0.2</v>
      </c>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row>
    <row r="19" s="6" customFormat="1" ht="20" customHeight="1" spans="1:161">
      <c r="A19" s="26">
        <v>600641001</v>
      </c>
      <c r="B19" s="29" t="s">
        <v>56</v>
      </c>
      <c r="C19" s="1" t="s">
        <v>59</v>
      </c>
      <c r="D19" s="1" t="s">
        <v>60</v>
      </c>
      <c r="E19" s="1" t="s">
        <v>60</v>
      </c>
      <c r="F19" s="1" t="s">
        <v>61</v>
      </c>
      <c r="G19" s="1" t="s">
        <v>77</v>
      </c>
      <c r="H19" s="1" t="s">
        <v>79</v>
      </c>
      <c r="I19" s="3">
        <v>1.5</v>
      </c>
      <c r="J19" s="30">
        <v>600640001</v>
      </c>
      <c r="K19" s="31" t="s">
        <v>58</v>
      </c>
      <c r="L19" s="34" t="s">
        <v>64</v>
      </c>
      <c r="M19" s="34" t="s">
        <v>65</v>
      </c>
      <c r="N19" s="34" t="s">
        <v>60</v>
      </c>
      <c r="O19" s="34" t="s">
        <v>61</v>
      </c>
      <c r="P19" s="34" t="s">
        <v>77</v>
      </c>
      <c r="Q19" s="34" t="s">
        <v>79</v>
      </c>
      <c r="R19" s="62"/>
      <c r="S19" s="63">
        <v>0.06</v>
      </c>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row>
    <row r="20" s="6" customFormat="1" ht="20" customHeight="1" spans="1:161">
      <c r="A20" s="26">
        <v>600641001</v>
      </c>
      <c r="B20" s="29" t="s">
        <v>56</v>
      </c>
      <c r="C20" s="1" t="s">
        <v>59</v>
      </c>
      <c r="D20" s="1" t="s">
        <v>60</v>
      </c>
      <c r="E20" s="1" t="s">
        <v>60</v>
      </c>
      <c r="F20" s="1" t="s">
        <v>61</v>
      </c>
      <c r="G20" s="1" t="s">
        <v>77</v>
      </c>
      <c r="H20" s="1" t="s">
        <v>80</v>
      </c>
      <c r="I20" s="2">
        <v>19.11</v>
      </c>
      <c r="J20" s="30">
        <v>600640001</v>
      </c>
      <c r="K20" s="31" t="s">
        <v>58</v>
      </c>
      <c r="L20" s="34" t="s">
        <v>64</v>
      </c>
      <c r="M20" s="34" t="s">
        <v>65</v>
      </c>
      <c r="N20" s="34" t="s">
        <v>60</v>
      </c>
      <c r="O20" s="34" t="s">
        <v>61</v>
      </c>
      <c r="P20" s="34"/>
      <c r="Q20" s="34"/>
      <c r="R20" s="62"/>
      <c r="S20" s="63"/>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row>
    <row r="21" s="6" customFormat="1" ht="20" customHeight="1" spans="1:161">
      <c r="A21" s="26">
        <v>600641001</v>
      </c>
      <c r="B21" s="29" t="s">
        <v>56</v>
      </c>
      <c r="C21" s="1" t="s">
        <v>59</v>
      </c>
      <c r="D21" s="1" t="s">
        <v>60</v>
      </c>
      <c r="E21" s="1" t="s">
        <v>60</v>
      </c>
      <c r="F21" s="1" t="s">
        <v>61</v>
      </c>
      <c r="G21" s="1" t="s">
        <v>77</v>
      </c>
      <c r="H21" s="1" t="s">
        <v>81</v>
      </c>
      <c r="I21" s="2">
        <v>1.79</v>
      </c>
      <c r="J21" s="30">
        <v>600640001</v>
      </c>
      <c r="K21" s="31" t="s">
        <v>58</v>
      </c>
      <c r="L21" s="34" t="s">
        <v>64</v>
      </c>
      <c r="M21" s="34" t="s">
        <v>65</v>
      </c>
      <c r="N21" s="34" t="s">
        <v>60</v>
      </c>
      <c r="O21" s="34" t="s">
        <v>61</v>
      </c>
      <c r="P21" s="34" t="s">
        <v>77</v>
      </c>
      <c r="Q21" s="34" t="s">
        <v>81</v>
      </c>
      <c r="R21" s="62"/>
      <c r="S21" s="63">
        <v>0.1</v>
      </c>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row>
    <row r="22" s="6" customFormat="1" ht="20" customHeight="1" spans="1:161">
      <c r="A22" s="26">
        <v>600641001</v>
      </c>
      <c r="B22" s="29" t="s">
        <v>56</v>
      </c>
      <c r="C22" s="1" t="s">
        <v>59</v>
      </c>
      <c r="D22" s="1" t="s">
        <v>60</v>
      </c>
      <c r="E22" s="1" t="s">
        <v>60</v>
      </c>
      <c r="F22" s="1" t="s">
        <v>61</v>
      </c>
      <c r="G22" s="1" t="s">
        <v>77</v>
      </c>
      <c r="H22" s="1" t="s">
        <v>82</v>
      </c>
      <c r="I22" s="2">
        <v>10.24</v>
      </c>
      <c r="J22" s="30">
        <v>600640001</v>
      </c>
      <c r="K22" s="31" t="s">
        <v>58</v>
      </c>
      <c r="L22" s="34" t="s">
        <v>64</v>
      </c>
      <c r="M22" s="34" t="s">
        <v>65</v>
      </c>
      <c r="N22" s="34" t="s">
        <v>60</v>
      </c>
      <c r="O22" s="34" t="s">
        <v>61</v>
      </c>
      <c r="P22" s="34" t="s">
        <v>77</v>
      </c>
      <c r="Q22" s="34" t="s">
        <v>82</v>
      </c>
      <c r="R22" s="62"/>
      <c r="S22" s="63">
        <v>0.3</v>
      </c>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row>
    <row r="23" s="6" customFormat="1" ht="20" customHeight="1" spans="1:161">
      <c r="A23" s="26">
        <v>600641001</v>
      </c>
      <c r="B23" s="29" t="s">
        <v>56</v>
      </c>
      <c r="C23" s="1" t="s">
        <v>59</v>
      </c>
      <c r="D23" s="1" t="s">
        <v>60</v>
      </c>
      <c r="E23" s="1" t="s">
        <v>60</v>
      </c>
      <c r="F23" s="1" t="s">
        <v>61</v>
      </c>
      <c r="G23" s="1" t="s">
        <v>77</v>
      </c>
      <c r="H23" s="1" t="s">
        <v>83</v>
      </c>
      <c r="I23" s="4">
        <v>0.16</v>
      </c>
      <c r="J23" s="30">
        <v>600640001</v>
      </c>
      <c r="K23" s="31" t="s">
        <v>58</v>
      </c>
      <c r="L23" s="34" t="s">
        <v>64</v>
      </c>
      <c r="M23" s="34" t="s">
        <v>65</v>
      </c>
      <c r="N23" s="34" t="s">
        <v>60</v>
      </c>
      <c r="O23" s="34" t="s">
        <v>61</v>
      </c>
      <c r="P23" s="1"/>
      <c r="Q23" s="1"/>
      <c r="R23" s="65"/>
      <c r="S23" s="63"/>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row>
    <row r="24" s="6" customFormat="1" ht="20" customHeight="1" spans="1:161">
      <c r="A24" s="26">
        <v>600641001</v>
      </c>
      <c r="B24" s="29" t="s">
        <v>56</v>
      </c>
      <c r="C24" s="1" t="s">
        <v>59</v>
      </c>
      <c r="D24" s="1" t="s">
        <v>60</v>
      </c>
      <c r="E24" s="1" t="s">
        <v>60</v>
      </c>
      <c r="F24" s="1" t="s">
        <v>61</v>
      </c>
      <c r="G24" s="1" t="s">
        <v>77</v>
      </c>
      <c r="H24" s="1" t="s">
        <v>84</v>
      </c>
      <c r="I24" s="2">
        <v>1.31</v>
      </c>
      <c r="J24" s="30">
        <v>600640001</v>
      </c>
      <c r="K24" s="31" t="s">
        <v>58</v>
      </c>
      <c r="L24" s="34" t="s">
        <v>64</v>
      </c>
      <c r="M24" s="34" t="s">
        <v>65</v>
      </c>
      <c r="N24" s="34" t="s">
        <v>60</v>
      </c>
      <c r="O24" s="34" t="s">
        <v>61</v>
      </c>
      <c r="P24" s="34" t="s">
        <v>77</v>
      </c>
      <c r="Q24" s="34" t="s">
        <v>84</v>
      </c>
      <c r="R24" s="62"/>
      <c r="S24" s="63">
        <v>0.03</v>
      </c>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row>
    <row r="25" s="6" customFormat="1" ht="20" customHeight="1" spans="1:161">
      <c r="A25" s="26">
        <v>600641001</v>
      </c>
      <c r="B25" s="29" t="s">
        <v>56</v>
      </c>
      <c r="C25" s="1" t="s">
        <v>59</v>
      </c>
      <c r="D25" s="1" t="s">
        <v>60</v>
      </c>
      <c r="E25" s="1" t="s">
        <v>60</v>
      </c>
      <c r="F25" s="1" t="s">
        <v>61</v>
      </c>
      <c r="G25" s="1" t="s">
        <v>77</v>
      </c>
      <c r="H25" s="1" t="s">
        <v>85</v>
      </c>
      <c r="I25" s="4">
        <v>0.46</v>
      </c>
      <c r="J25" s="30">
        <v>600640001</v>
      </c>
      <c r="K25" s="31" t="s">
        <v>58</v>
      </c>
      <c r="L25" s="34" t="s">
        <v>64</v>
      </c>
      <c r="M25" s="34" t="s">
        <v>65</v>
      </c>
      <c r="N25" s="34" t="s">
        <v>60</v>
      </c>
      <c r="O25" s="34" t="s">
        <v>61</v>
      </c>
      <c r="P25" s="1"/>
      <c r="Q25" s="1"/>
      <c r="R25" s="65"/>
      <c r="S25" s="63"/>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row>
    <row r="26" s="6" customFormat="1" ht="20" customHeight="1" spans="1:161">
      <c r="A26" s="26">
        <v>600641001</v>
      </c>
      <c r="B26" s="29" t="s">
        <v>56</v>
      </c>
      <c r="C26" s="1" t="s">
        <v>59</v>
      </c>
      <c r="D26" s="1" t="s">
        <v>60</v>
      </c>
      <c r="E26" s="1" t="s">
        <v>60</v>
      </c>
      <c r="F26" s="1" t="s">
        <v>61</v>
      </c>
      <c r="G26" s="1" t="s">
        <v>77</v>
      </c>
      <c r="H26" s="1" t="s">
        <v>86</v>
      </c>
      <c r="I26" s="2">
        <v>1.64</v>
      </c>
      <c r="J26" s="30">
        <v>600640001</v>
      </c>
      <c r="K26" s="31" t="s">
        <v>58</v>
      </c>
      <c r="L26" s="34" t="s">
        <v>64</v>
      </c>
      <c r="M26" s="34" t="s">
        <v>65</v>
      </c>
      <c r="N26" s="34" t="s">
        <v>60</v>
      </c>
      <c r="O26" s="34" t="s">
        <v>61</v>
      </c>
      <c r="P26" s="34" t="s">
        <v>77</v>
      </c>
      <c r="Q26" s="34" t="s">
        <v>86</v>
      </c>
      <c r="R26" s="62"/>
      <c r="S26" s="63">
        <v>0.05</v>
      </c>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row>
    <row r="27" s="6" customFormat="1" ht="20" customHeight="1" spans="1:161">
      <c r="A27" s="26">
        <v>600641001</v>
      </c>
      <c r="B27" s="29" t="s">
        <v>56</v>
      </c>
      <c r="C27" s="1" t="s">
        <v>59</v>
      </c>
      <c r="D27" s="1" t="s">
        <v>60</v>
      </c>
      <c r="E27" s="1" t="s">
        <v>60</v>
      </c>
      <c r="F27" s="1" t="s">
        <v>61</v>
      </c>
      <c r="G27" s="1" t="s">
        <v>77</v>
      </c>
      <c r="H27" s="1" t="s">
        <v>87</v>
      </c>
      <c r="I27" s="2">
        <v>3.76</v>
      </c>
      <c r="J27" s="30">
        <v>600640001</v>
      </c>
      <c r="K27" s="31" t="s">
        <v>58</v>
      </c>
      <c r="L27" s="34" t="s">
        <v>64</v>
      </c>
      <c r="M27" s="34" t="s">
        <v>65</v>
      </c>
      <c r="N27" s="34" t="s">
        <v>60</v>
      </c>
      <c r="O27" s="34" t="s">
        <v>61</v>
      </c>
      <c r="P27" s="34" t="s">
        <v>77</v>
      </c>
      <c r="Q27" s="34" t="s">
        <v>87</v>
      </c>
      <c r="R27" s="62"/>
      <c r="S27" s="63">
        <v>0.11</v>
      </c>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row>
    <row r="28" s="6" customFormat="1" ht="20" customHeight="1" spans="1:161">
      <c r="A28" s="26">
        <v>600641001</v>
      </c>
      <c r="B28" s="29" t="s">
        <v>56</v>
      </c>
      <c r="C28" s="1" t="s">
        <v>59</v>
      </c>
      <c r="D28" s="1" t="s">
        <v>60</v>
      </c>
      <c r="E28" s="1" t="s">
        <v>60</v>
      </c>
      <c r="F28" s="1" t="s">
        <v>61</v>
      </c>
      <c r="G28" s="1" t="s">
        <v>77</v>
      </c>
      <c r="H28" s="1" t="s">
        <v>88</v>
      </c>
      <c r="I28" s="2">
        <v>2.16</v>
      </c>
      <c r="J28" s="30">
        <v>600640001</v>
      </c>
      <c r="K28" s="31" t="s">
        <v>58</v>
      </c>
      <c r="L28" s="34" t="s">
        <v>64</v>
      </c>
      <c r="M28" s="34" t="s">
        <v>65</v>
      </c>
      <c r="N28" s="34" t="s">
        <v>60</v>
      </c>
      <c r="O28" s="34" t="s">
        <v>61</v>
      </c>
      <c r="P28" s="1"/>
      <c r="Q28" s="1"/>
      <c r="R28" s="65"/>
      <c r="S28" s="63"/>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row>
    <row r="29" s="6" customFormat="1" ht="20" customHeight="1" spans="1:161">
      <c r="A29" s="26">
        <v>600641001</v>
      </c>
      <c r="B29" s="29" t="s">
        <v>56</v>
      </c>
      <c r="C29" s="1" t="s">
        <v>59</v>
      </c>
      <c r="D29" s="1" t="s">
        <v>60</v>
      </c>
      <c r="E29" s="1" t="s">
        <v>60</v>
      </c>
      <c r="F29" s="1" t="s">
        <v>61</v>
      </c>
      <c r="G29" s="1" t="s">
        <v>89</v>
      </c>
      <c r="H29" s="1" t="s">
        <v>90</v>
      </c>
      <c r="I29" s="4">
        <v>0.46</v>
      </c>
      <c r="J29" s="30">
        <v>600640001</v>
      </c>
      <c r="K29" s="31" t="s">
        <v>58</v>
      </c>
      <c r="L29" s="34" t="s">
        <v>64</v>
      </c>
      <c r="M29" s="34" t="s">
        <v>65</v>
      </c>
      <c r="N29" s="34" t="s">
        <v>60</v>
      </c>
      <c r="O29" s="34" t="s">
        <v>61</v>
      </c>
      <c r="P29" s="1"/>
      <c r="Q29" s="1"/>
      <c r="R29" s="65"/>
      <c r="S29" s="63"/>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row>
    <row r="30" s="6" customFormat="1" ht="20" customHeight="1" spans="1:161">
      <c r="A30" s="26">
        <v>600641001</v>
      </c>
      <c r="B30" s="29" t="s">
        <v>56</v>
      </c>
      <c r="C30" s="1" t="s">
        <v>59</v>
      </c>
      <c r="D30" s="1" t="s">
        <v>60</v>
      </c>
      <c r="E30" s="1" t="s">
        <v>60</v>
      </c>
      <c r="F30" s="1" t="s">
        <v>61</v>
      </c>
      <c r="G30" s="1" t="s">
        <v>89</v>
      </c>
      <c r="H30" s="1" t="s">
        <v>90</v>
      </c>
      <c r="I30" s="2">
        <v>2.28</v>
      </c>
      <c r="J30" s="30">
        <v>600640001</v>
      </c>
      <c r="K30" s="31" t="s">
        <v>58</v>
      </c>
      <c r="L30" s="34" t="s">
        <v>64</v>
      </c>
      <c r="M30" s="34" t="s">
        <v>65</v>
      </c>
      <c r="N30" s="34" t="s">
        <v>60</v>
      </c>
      <c r="O30" s="34" t="s">
        <v>61</v>
      </c>
      <c r="P30" s="1"/>
      <c r="Q30" s="1"/>
      <c r="R30" s="65"/>
      <c r="S30" s="63"/>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row>
    <row r="31" s="6" customFormat="1" ht="20" customHeight="1" spans="1:161">
      <c r="A31" s="26">
        <v>600641001</v>
      </c>
      <c r="B31" s="29" t="s">
        <v>56</v>
      </c>
      <c r="C31" s="1" t="s">
        <v>59</v>
      </c>
      <c r="D31" s="1" t="s">
        <v>60</v>
      </c>
      <c r="E31" s="1" t="s">
        <v>60</v>
      </c>
      <c r="F31" s="1" t="s">
        <v>61</v>
      </c>
      <c r="G31" s="1" t="s">
        <v>89</v>
      </c>
      <c r="H31" s="1" t="s">
        <v>90</v>
      </c>
      <c r="I31" s="5">
        <v>100</v>
      </c>
      <c r="J31" s="30">
        <v>600640001</v>
      </c>
      <c r="K31" s="31" t="s">
        <v>58</v>
      </c>
      <c r="L31" s="34" t="s">
        <v>64</v>
      </c>
      <c r="M31" s="34" t="s">
        <v>65</v>
      </c>
      <c r="N31" s="34" t="s">
        <v>60</v>
      </c>
      <c r="O31" s="34" t="s">
        <v>61</v>
      </c>
      <c r="P31" s="1"/>
      <c r="Q31" s="1"/>
      <c r="R31" s="65"/>
      <c r="S31" s="63"/>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row>
    <row r="32" s="6" customFormat="1" ht="20" customHeight="1" spans="1:161">
      <c r="A32" s="26">
        <v>600641001</v>
      </c>
      <c r="B32" s="29" t="s">
        <v>56</v>
      </c>
      <c r="C32" s="1" t="s">
        <v>59</v>
      </c>
      <c r="D32" s="1" t="s">
        <v>60</v>
      </c>
      <c r="E32" s="1" t="s">
        <v>60</v>
      </c>
      <c r="F32" s="1" t="s">
        <v>61</v>
      </c>
      <c r="G32" s="1" t="s">
        <v>91</v>
      </c>
      <c r="H32" s="1" t="s">
        <v>92</v>
      </c>
      <c r="I32" s="4">
        <v>0.92</v>
      </c>
      <c r="J32" s="30">
        <v>600640001</v>
      </c>
      <c r="K32" s="31" t="s">
        <v>58</v>
      </c>
      <c r="L32" s="34" t="s">
        <v>64</v>
      </c>
      <c r="M32" s="34" t="s">
        <v>65</v>
      </c>
      <c r="N32" s="34" t="s">
        <v>60</v>
      </c>
      <c r="O32" s="34" t="s">
        <v>61</v>
      </c>
      <c r="P32" s="1"/>
      <c r="Q32" s="1"/>
      <c r="R32" s="65"/>
      <c r="S32" s="63"/>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row>
    <row r="33" s="6" customFormat="1" ht="20" customHeight="1" spans="1:161">
      <c r="A33" s="26">
        <v>600641001</v>
      </c>
      <c r="B33" s="29" t="s">
        <v>56</v>
      </c>
      <c r="C33" s="1" t="s">
        <v>59</v>
      </c>
      <c r="D33" s="1" t="s">
        <v>60</v>
      </c>
      <c r="E33" s="1" t="s">
        <v>60</v>
      </c>
      <c r="F33" s="1" t="s">
        <v>61</v>
      </c>
      <c r="G33" s="1" t="s">
        <v>91</v>
      </c>
      <c r="H33" s="1" t="s">
        <v>93</v>
      </c>
      <c r="I33" s="3">
        <v>2.2</v>
      </c>
      <c r="J33" s="30">
        <v>600640001</v>
      </c>
      <c r="K33" s="31" t="s">
        <v>58</v>
      </c>
      <c r="L33" s="34" t="s">
        <v>64</v>
      </c>
      <c r="M33" s="34" t="s">
        <v>65</v>
      </c>
      <c r="N33" s="34" t="s">
        <v>60</v>
      </c>
      <c r="O33" s="34" t="s">
        <v>61</v>
      </c>
      <c r="P33" s="34" t="s">
        <v>91</v>
      </c>
      <c r="Q33" s="34" t="s">
        <v>93</v>
      </c>
      <c r="R33" s="55"/>
      <c r="S33" s="63">
        <v>0.1</v>
      </c>
      <c r="T33" s="10"/>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row>
    <row r="34" s="9" customFormat="1" ht="23" customHeight="1" spans="1:161">
      <c r="A34" s="30">
        <v>600640001</v>
      </c>
      <c r="B34" s="31" t="s">
        <v>58</v>
      </c>
      <c r="C34" s="32" t="s">
        <v>57</v>
      </c>
      <c r="D34" s="33"/>
      <c r="E34" s="33"/>
      <c r="F34" s="33"/>
      <c r="G34" s="33"/>
      <c r="H34" s="33"/>
      <c r="I34" s="48">
        <f>SUM(I35:I56)</f>
        <v>872.96</v>
      </c>
      <c r="J34" s="26">
        <v>600641001</v>
      </c>
      <c r="K34" s="27" t="s">
        <v>56</v>
      </c>
      <c r="L34" s="49" t="s">
        <v>57</v>
      </c>
      <c r="M34" s="50"/>
      <c r="N34" s="50"/>
      <c r="O34" s="50"/>
      <c r="P34" s="50"/>
      <c r="Q34" s="66"/>
      <c r="R34" s="67"/>
      <c r="S34" s="67">
        <v>-9.3</v>
      </c>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row>
    <row r="35" s="6" customFormat="1" ht="20" customHeight="1" spans="1:161">
      <c r="A35" s="30">
        <v>600640001</v>
      </c>
      <c r="B35" s="31" t="s">
        <v>58</v>
      </c>
      <c r="C35" s="34" t="s">
        <v>64</v>
      </c>
      <c r="D35" s="34" t="s">
        <v>65</v>
      </c>
      <c r="E35" s="34" t="s">
        <v>60</v>
      </c>
      <c r="F35" s="34" t="s">
        <v>61</v>
      </c>
      <c r="G35" s="34" t="s">
        <v>62</v>
      </c>
      <c r="H35" s="34" t="s">
        <v>63</v>
      </c>
      <c r="I35" s="51">
        <v>211.24</v>
      </c>
      <c r="J35" s="26">
        <v>600641001</v>
      </c>
      <c r="K35" s="29" t="s">
        <v>56</v>
      </c>
      <c r="L35" s="1" t="s">
        <v>59</v>
      </c>
      <c r="M35" s="1" t="s">
        <v>60</v>
      </c>
      <c r="N35" s="1" t="s">
        <v>60</v>
      </c>
      <c r="O35" s="1" t="s">
        <v>61</v>
      </c>
      <c r="P35" s="1" t="s">
        <v>62</v>
      </c>
      <c r="Q35" s="1" t="s">
        <v>63</v>
      </c>
      <c r="R35" s="63"/>
      <c r="S35" s="62">
        <v>-2.33</v>
      </c>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row>
    <row r="36" s="6" customFormat="1" ht="20" customHeight="1" spans="1:161">
      <c r="A36" s="30">
        <v>600640001</v>
      </c>
      <c r="B36" s="31" t="s">
        <v>58</v>
      </c>
      <c r="C36" s="34" t="s">
        <v>64</v>
      </c>
      <c r="D36" s="34" t="s">
        <v>65</v>
      </c>
      <c r="E36" s="34" t="s">
        <v>60</v>
      </c>
      <c r="F36" s="34" t="s">
        <v>61</v>
      </c>
      <c r="G36" s="34" t="s">
        <v>62</v>
      </c>
      <c r="H36" s="34" t="s">
        <v>66</v>
      </c>
      <c r="I36" s="51">
        <v>121.03</v>
      </c>
      <c r="J36" s="26">
        <v>600641001</v>
      </c>
      <c r="K36" s="29" t="s">
        <v>56</v>
      </c>
      <c r="L36" s="1" t="s">
        <v>59</v>
      </c>
      <c r="M36" s="1" t="s">
        <v>60</v>
      </c>
      <c r="N36" s="1" t="s">
        <v>60</v>
      </c>
      <c r="O36" s="1" t="s">
        <v>61</v>
      </c>
      <c r="P36" s="1" t="s">
        <v>62</v>
      </c>
      <c r="Q36" s="1" t="s">
        <v>66</v>
      </c>
      <c r="R36" s="63"/>
      <c r="S36" s="62">
        <v>-2.48</v>
      </c>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row>
    <row r="37" s="6" customFormat="1" ht="20" customHeight="1" spans="1:161">
      <c r="A37" s="30">
        <v>600640001</v>
      </c>
      <c r="B37" s="31" t="s">
        <v>58</v>
      </c>
      <c r="C37" s="34" t="s">
        <v>64</v>
      </c>
      <c r="D37" s="34" t="s">
        <v>65</v>
      </c>
      <c r="E37" s="34" t="s">
        <v>60</v>
      </c>
      <c r="F37" s="34" t="s">
        <v>61</v>
      </c>
      <c r="G37" s="34" t="s">
        <v>62</v>
      </c>
      <c r="H37" s="34" t="s">
        <v>67</v>
      </c>
      <c r="I37" s="51">
        <v>14.49</v>
      </c>
      <c r="J37" s="26">
        <v>600641001</v>
      </c>
      <c r="K37" s="29" t="s">
        <v>56</v>
      </c>
      <c r="L37" s="1" t="s">
        <v>59</v>
      </c>
      <c r="M37" s="1" t="s">
        <v>60</v>
      </c>
      <c r="N37" s="1" t="s">
        <v>60</v>
      </c>
      <c r="O37" s="1" t="s">
        <v>61</v>
      </c>
      <c r="P37" s="1" t="s">
        <v>62</v>
      </c>
      <c r="Q37" s="1" t="s">
        <v>67</v>
      </c>
      <c r="R37" s="63"/>
      <c r="S37" s="62">
        <v>-0.29</v>
      </c>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row>
    <row r="38" s="6" customFormat="1" ht="20" customHeight="1" spans="1:161">
      <c r="A38" s="30">
        <v>600640001</v>
      </c>
      <c r="B38" s="31" t="s">
        <v>58</v>
      </c>
      <c r="C38" s="34" t="s">
        <v>64</v>
      </c>
      <c r="D38" s="34" t="s">
        <v>65</v>
      </c>
      <c r="E38" s="34" t="s">
        <v>60</v>
      </c>
      <c r="F38" s="34" t="s">
        <v>61</v>
      </c>
      <c r="G38" s="34" t="s">
        <v>62</v>
      </c>
      <c r="H38" s="34" t="s">
        <v>68</v>
      </c>
      <c r="I38" s="51">
        <v>59.22</v>
      </c>
      <c r="J38" s="26">
        <v>600641001</v>
      </c>
      <c r="K38" s="29" t="s">
        <v>56</v>
      </c>
      <c r="L38" s="1" t="s">
        <v>59</v>
      </c>
      <c r="M38" s="1" t="s">
        <v>60</v>
      </c>
      <c r="N38" s="1" t="s">
        <v>60</v>
      </c>
      <c r="O38" s="1" t="s">
        <v>61</v>
      </c>
      <c r="P38" s="1" t="s">
        <v>62</v>
      </c>
      <c r="Q38" s="1" t="s">
        <v>68</v>
      </c>
      <c r="R38" s="63"/>
      <c r="S38" s="62">
        <v>-0.84</v>
      </c>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row>
    <row r="39" s="6" customFormat="1" ht="20" customHeight="1" spans="1:19">
      <c r="A39" s="30">
        <v>600640001</v>
      </c>
      <c r="B39" s="31" t="s">
        <v>58</v>
      </c>
      <c r="C39" s="34" t="s">
        <v>64</v>
      </c>
      <c r="D39" s="34" t="s">
        <v>65</v>
      </c>
      <c r="E39" s="34" t="s">
        <v>60</v>
      </c>
      <c r="F39" s="34" t="s">
        <v>61</v>
      </c>
      <c r="G39" s="34" t="s">
        <v>62</v>
      </c>
      <c r="H39" s="34" t="s">
        <v>69</v>
      </c>
      <c r="I39" s="51">
        <v>41.61</v>
      </c>
      <c r="J39" s="26">
        <v>600641001</v>
      </c>
      <c r="K39" s="29" t="s">
        <v>56</v>
      </c>
      <c r="L39" s="1" t="s">
        <v>59</v>
      </c>
      <c r="M39" s="1" t="s">
        <v>60</v>
      </c>
      <c r="N39" s="1" t="s">
        <v>60</v>
      </c>
      <c r="O39" s="1" t="s">
        <v>61</v>
      </c>
      <c r="P39" s="1" t="s">
        <v>62</v>
      </c>
      <c r="Q39" s="1" t="s">
        <v>69</v>
      </c>
      <c r="R39" s="63"/>
      <c r="S39" s="62">
        <v>-0.6</v>
      </c>
    </row>
    <row r="40" s="6" customFormat="1" ht="20" customHeight="1" spans="1:19">
      <c r="A40" s="30">
        <v>600640001</v>
      </c>
      <c r="B40" s="31" t="s">
        <v>58</v>
      </c>
      <c r="C40" s="34" t="s">
        <v>64</v>
      </c>
      <c r="D40" s="34" t="s">
        <v>65</v>
      </c>
      <c r="E40" s="34" t="s">
        <v>60</v>
      </c>
      <c r="F40" s="34" t="s">
        <v>61</v>
      </c>
      <c r="G40" s="34" t="s">
        <v>94</v>
      </c>
      <c r="H40" s="34" t="s">
        <v>63</v>
      </c>
      <c r="I40" s="52">
        <v>63.9</v>
      </c>
      <c r="J40" s="26">
        <v>600641001</v>
      </c>
      <c r="K40" s="29" t="s">
        <v>56</v>
      </c>
      <c r="L40" s="1" t="s">
        <v>59</v>
      </c>
      <c r="M40" s="1" t="s">
        <v>60</v>
      </c>
      <c r="N40" s="1" t="s">
        <v>60</v>
      </c>
      <c r="O40" s="1" t="s">
        <v>61</v>
      </c>
      <c r="P40" s="34"/>
      <c r="Q40" s="34"/>
      <c r="R40" s="51"/>
      <c r="S40" s="62"/>
    </row>
    <row r="41" s="6" customFormat="1" ht="20" customHeight="1" spans="1:19">
      <c r="A41" s="30">
        <v>600640001</v>
      </c>
      <c r="B41" s="31" t="s">
        <v>58</v>
      </c>
      <c r="C41" s="34" t="s">
        <v>64</v>
      </c>
      <c r="D41" s="34" t="s">
        <v>65</v>
      </c>
      <c r="E41" s="34" t="s">
        <v>60</v>
      </c>
      <c r="F41" s="34" t="s">
        <v>61</v>
      </c>
      <c r="G41" s="34" t="s">
        <v>94</v>
      </c>
      <c r="H41" s="34" t="s">
        <v>67</v>
      </c>
      <c r="I41" s="51">
        <v>4.14</v>
      </c>
      <c r="J41" s="26">
        <v>600641001</v>
      </c>
      <c r="K41" s="29" t="s">
        <v>56</v>
      </c>
      <c r="L41" s="1" t="s">
        <v>59</v>
      </c>
      <c r="M41" s="1" t="s">
        <v>60</v>
      </c>
      <c r="N41" s="1" t="s">
        <v>60</v>
      </c>
      <c r="O41" s="1" t="s">
        <v>61</v>
      </c>
      <c r="P41" s="34"/>
      <c r="Q41" s="34"/>
      <c r="R41" s="51"/>
      <c r="S41" s="62"/>
    </row>
    <row r="42" s="6" customFormat="1" ht="20" customHeight="1" spans="1:19">
      <c r="A42" s="30">
        <v>600640001</v>
      </c>
      <c r="B42" s="31" t="s">
        <v>58</v>
      </c>
      <c r="C42" s="34" t="s">
        <v>64</v>
      </c>
      <c r="D42" s="34" t="s">
        <v>65</v>
      </c>
      <c r="E42" s="34" t="s">
        <v>60</v>
      </c>
      <c r="F42" s="34" t="s">
        <v>61</v>
      </c>
      <c r="G42" s="34" t="s">
        <v>94</v>
      </c>
      <c r="H42" s="34" t="s">
        <v>68</v>
      </c>
      <c r="I42" s="51">
        <v>22.68</v>
      </c>
      <c r="J42" s="26">
        <v>600641001</v>
      </c>
      <c r="K42" s="29" t="s">
        <v>56</v>
      </c>
      <c r="L42" s="1" t="s">
        <v>59</v>
      </c>
      <c r="M42" s="1" t="s">
        <v>60</v>
      </c>
      <c r="N42" s="1" t="s">
        <v>60</v>
      </c>
      <c r="O42" s="1" t="s">
        <v>61</v>
      </c>
      <c r="P42" s="34"/>
      <c r="Q42" s="34"/>
      <c r="R42" s="51"/>
      <c r="S42" s="62"/>
    </row>
    <row r="43" s="6" customFormat="1" ht="20" customHeight="1" spans="1:19">
      <c r="A43" s="30">
        <v>600640001</v>
      </c>
      <c r="B43" s="31" t="s">
        <v>58</v>
      </c>
      <c r="C43" s="34" t="s">
        <v>64</v>
      </c>
      <c r="D43" s="34" t="s">
        <v>65</v>
      </c>
      <c r="E43" s="34" t="s">
        <v>60</v>
      </c>
      <c r="F43" s="34" t="s">
        <v>61</v>
      </c>
      <c r="G43" s="34" t="s">
        <v>94</v>
      </c>
      <c r="H43" s="34" t="s">
        <v>95</v>
      </c>
      <c r="I43" s="51">
        <v>29.83</v>
      </c>
      <c r="J43" s="26">
        <v>600641001</v>
      </c>
      <c r="K43" s="29" t="s">
        <v>56</v>
      </c>
      <c r="L43" s="1" t="s">
        <v>59</v>
      </c>
      <c r="M43" s="1" t="s">
        <v>60</v>
      </c>
      <c r="N43" s="1" t="s">
        <v>60</v>
      </c>
      <c r="O43" s="1" t="s">
        <v>61</v>
      </c>
      <c r="P43" s="34"/>
      <c r="Q43" s="34"/>
      <c r="R43" s="53"/>
      <c r="S43" s="62"/>
    </row>
    <row r="44" s="6" customFormat="1" ht="20" customHeight="1" spans="1:19">
      <c r="A44" s="30">
        <v>600640001</v>
      </c>
      <c r="B44" s="31" t="s">
        <v>58</v>
      </c>
      <c r="C44" s="34" t="s">
        <v>64</v>
      </c>
      <c r="D44" s="34" t="s">
        <v>65</v>
      </c>
      <c r="E44" s="34" t="s">
        <v>60</v>
      </c>
      <c r="F44" s="34" t="s">
        <v>61</v>
      </c>
      <c r="G44" s="34" t="s">
        <v>94</v>
      </c>
      <c r="H44" s="34" t="s">
        <v>96</v>
      </c>
      <c r="I44" s="51">
        <v>17.14</v>
      </c>
      <c r="J44" s="26">
        <v>600641001</v>
      </c>
      <c r="K44" s="29" t="s">
        <v>56</v>
      </c>
      <c r="L44" s="1" t="s">
        <v>59</v>
      </c>
      <c r="M44" s="1" t="s">
        <v>60</v>
      </c>
      <c r="N44" s="1" t="s">
        <v>60</v>
      </c>
      <c r="O44" s="1" t="s">
        <v>61</v>
      </c>
      <c r="P44" s="34"/>
      <c r="Q44" s="34"/>
      <c r="R44" s="51"/>
      <c r="S44" s="62"/>
    </row>
    <row r="45" s="6" customFormat="1" ht="20" customHeight="1" spans="1:19">
      <c r="A45" s="30">
        <v>600640001</v>
      </c>
      <c r="B45" s="31" t="s">
        <v>58</v>
      </c>
      <c r="C45" s="34" t="s">
        <v>64</v>
      </c>
      <c r="D45" s="34" t="s">
        <v>65</v>
      </c>
      <c r="E45" s="34" t="s">
        <v>60</v>
      </c>
      <c r="F45" s="34" t="s">
        <v>61</v>
      </c>
      <c r="G45" s="34" t="s">
        <v>94</v>
      </c>
      <c r="H45" s="34" t="s">
        <v>69</v>
      </c>
      <c r="I45" s="52">
        <v>13.8</v>
      </c>
      <c r="J45" s="26">
        <v>600641001</v>
      </c>
      <c r="K45" s="29" t="s">
        <v>56</v>
      </c>
      <c r="L45" s="1" t="s">
        <v>59</v>
      </c>
      <c r="M45" s="1" t="s">
        <v>60</v>
      </c>
      <c r="N45" s="1" t="s">
        <v>60</v>
      </c>
      <c r="O45" s="1" t="s">
        <v>61</v>
      </c>
      <c r="P45" s="34"/>
      <c r="Q45" s="34"/>
      <c r="R45" s="53"/>
      <c r="S45" s="62"/>
    </row>
    <row r="46" s="6" customFormat="1" ht="20" customHeight="1" spans="1:19">
      <c r="A46" s="30">
        <v>600640001</v>
      </c>
      <c r="B46" s="31" t="s">
        <v>58</v>
      </c>
      <c r="C46" s="34" t="s">
        <v>64</v>
      </c>
      <c r="D46" s="34" t="s">
        <v>65</v>
      </c>
      <c r="E46" s="34" t="s">
        <v>60</v>
      </c>
      <c r="F46" s="34" t="s">
        <v>61</v>
      </c>
      <c r="G46" s="34" t="s">
        <v>70</v>
      </c>
      <c r="H46" s="34" t="s">
        <v>71</v>
      </c>
      <c r="I46" s="52">
        <v>7.4</v>
      </c>
      <c r="J46" s="26">
        <v>600641001</v>
      </c>
      <c r="K46" s="29" t="s">
        <v>56</v>
      </c>
      <c r="L46" s="1" t="s">
        <v>59</v>
      </c>
      <c r="M46" s="1" t="s">
        <v>60</v>
      </c>
      <c r="N46" s="1" t="s">
        <v>60</v>
      </c>
      <c r="O46" s="1" t="s">
        <v>61</v>
      </c>
      <c r="P46" s="34"/>
      <c r="Q46" s="34"/>
      <c r="R46" s="53"/>
      <c r="S46" s="62"/>
    </row>
    <row r="47" s="6" customFormat="1" ht="20" customHeight="1" spans="1:19">
      <c r="A47" s="30">
        <v>600640001</v>
      </c>
      <c r="B47" s="31" t="s">
        <v>58</v>
      </c>
      <c r="C47" s="34" t="s">
        <v>64</v>
      </c>
      <c r="D47" s="34" t="s">
        <v>65</v>
      </c>
      <c r="E47" s="34" t="s">
        <v>60</v>
      </c>
      <c r="F47" s="34" t="s">
        <v>61</v>
      </c>
      <c r="G47" s="34" t="s">
        <v>72</v>
      </c>
      <c r="H47" s="34" t="s">
        <v>73</v>
      </c>
      <c r="I47" s="51">
        <v>92.36</v>
      </c>
      <c r="J47" s="26">
        <v>600641001</v>
      </c>
      <c r="K47" s="29" t="s">
        <v>56</v>
      </c>
      <c r="L47" s="1" t="s">
        <v>59</v>
      </c>
      <c r="M47" s="1" t="s">
        <v>60</v>
      </c>
      <c r="N47" s="1" t="s">
        <v>60</v>
      </c>
      <c r="O47" s="1" t="s">
        <v>61</v>
      </c>
      <c r="P47" s="1" t="s">
        <v>72</v>
      </c>
      <c r="Q47" s="1" t="s">
        <v>73</v>
      </c>
      <c r="R47" s="63"/>
      <c r="S47" s="62">
        <v>-1</v>
      </c>
    </row>
    <row r="48" s="6" customFormat="1" ht="20" customHeight="1" spans="1:19">
      <c r="A48" s="30">
        <v>600640001</v>
      </c>
      <c r="B48" s="31" t="s">
        <v>58</v>
      </c>
      <c r="C48" s="34" t="s">
        <v>64</v>
      </c>
      <c r="D48" s="34" t="s">
        <v>65</v>
      </c>
      <c r="E48" s="34" t="s">
        <v>60</v>
      </c>
      <c r="F48" s="34" t="s">
        <v>61</v>
      </c>
      <c r="G48" s="34" t="s">
        <v>72</v>
      </c>
      <c r="H48" s="34" t="s">
        <v>74</v>
      </c>
      <c r="I48" s="51">
        <v>82.06</v>
      </c>
      <c r="J48" s="26">
        <v>600641001</v>
      </c>
      <c r="K48" s="29" t="s">
        <v>56</v>
      </c>
      <c r="L48" s="1" t="s">
        <v>59</v>
      </c>
      <c r="M48" s="1" t="s">
        <v>60</v>
      </c>
      <c r="N48" s="1" t="s">
        <v>60</v>
      </c>
      <c r="O48" s="1" t="s">
        <v>61</v>
      </c>
      <c r="P48" s="1" t="s">
        <v>72</v>
      </c>
      <c r="Q48" s="1" t="s">
        <v>74</v>
      </c>
      <c r="R48" s="63"/>
      <c r="S48" s="62">
        <v>-0.45</v>
      </c>
    </row>
    <row r="49" s="6" customFormat="1" ht="20" customHeight="1" spans="1:19">
      <c r="A49" s="30">
        <v>600640001</v>
      </c>
      <c r="B49" s="31" t="s">
        <v>58</v>
      </c>
      <c r="C49" s="34" t="s">
        <v>64</v>
      </c>
      <c r="D49" s="34" t="s">
        <v>65</v>
      </c>
      <c r="E49" s="34" t="s">
        <v>60</v>
      </c>
      <c r="F49" s="34" t="s">
        <v>61</v>
      </c>
      <c r="G49" s="34" t="s">
        <v>72</v>
      </c>
      <c r="H49" s="34" t="s">
        <v>75</v>
      </c>
      <c r="I49" s="51">
        <v>63.83</v>
      </c>
      <c r="J49" s="26">
        <v>600641001</v>
      </c>
      <c r="K49" s="29" t="s">
        <v>56</v>
      </c>
      <c r="L49" s="1" t="s">
        <v>59</v>
      </c>
      <c r="M49" s="1" t="s">
        <v>60</v>
      </c>
      <c r="N49" s="1" t="s">
        <v>60</v>
      </c>
      <c r="O49" s="1" t="s">
        <v>61</v>
      </c>
      <c r="P49" s="1" t="s">
        <v>72</v>
      </c>
      <c r="Q49" s="1" t="s">
        <v>75</v>
      </c>
      <c r="R49" s="63"/>
      <c r="S49" s="62">
        <v>-0.35</v>
      </c>
    </row>
    <row r="50" s="6" customFormat="1" ht="20" customHeight="1" spans="1:19">
      <c r="A50" s="30">
        <v>600640001</v>
      </c>
      <c r="B50" s="31" t="s">
        <v>58</v>
      </c>
      <c r="C50" s="34" t="s">
        <v>64</v>
      </c>
      <c r="D50" s="34" t="s">
        <v>65</v>
      </c>
      <c r="E50" s="34" t="s">
        <v>60</v>
      </c>
      <c r="F50" s="34" t="s">
        <v>61</v>
      </c>
      <c r="G50" s="34" t="s">
        <v>72</v>
      </c>
      <c r="H50" s="34" t="s">
        <v>76</v>
      </c>
      <c r="I50" s="53">
        <v>0.34</v>
      </c>
      <c r="J50" s="26">
        <v>600641001</v>
      </c>
      <c r="K50" s="29" t="s">
        <v>56</v>
      </c>
      <c r="L50" s="1" t="s">
        <v>59</v>
      </c>
      <c r="M50" s="1" t="s">
        <v>60</v>
      </c>
      <c r="N50" s="1" t="s">
        <v>60</v>
      </c>
      <c r="O50" s="1" t="s">
        <v>61</v>
      </c>
      <c r="P50" s="1" t="s">
        <v>72</v>
      </c>
      <c r="Q50" s="1" t="s">
        <v>76</v>
      </c>
      <c r="R50" s="63"/>
      <c r="S50" s="62">
        <v>-0.01</v>
      </c>
    </row>
    <row r="51" s="6" customFormat="1" ht="20" customHeight="1" spans="1:19">
      <c r="A51" s="30">
        <v>600640001</v>
      </c>
      <c r="B51" s="31" t="s">
        <v>58</v>
      </c>
      <c r="C51" s="34" t="s">
        <v>64</v>
      </c>
      <c r="D51" s="34" t="s">
        <v>65</v>
      </c>
      <c r="E51" s="34" t="s">
        <v>60</v>
      </c>
      <c r="F51" s="34" t="s">
        <v>61</v>
      </c>
      <c r="G51" s="34" t="s">
        <v>72</v>
      </c>
      <c r="H51" s="34" t="s">
        <v>76</v>
      </c>
      <c r="I51" s="53">
        <v>0.14</v>
      </c>
      <c r="J51" s="26">
        <v>600641001</v>
      </c>
      <c r="K51" s="29" t="s">
        <v>56</v>
      </c>
      <c r="L51" s="1" t="s">
        <v>59</v>
      </c>
      <c r="M51" s="1" t="s">
        <v>60</v>
      </c>
      <c r="N51" s="1" t="s">
        <v>60</v>
      </c>
      <c r="O51" s="1" t="s">
        <v>61</v>
      </c>
      <c r="P51" s="34"/>
      <c r="Q51" s="34"/>
      <c r="R51" s="51"/>
      <c r="S51" s="62"/>
    </row>
    <row r="52" s="6" customFormat="1" ht="20" customHeight="1" spans="1:19">
      <c r="A52" s="30">
        <v>600640001</v>
      </c>
      <c r="B52" s="31" t="s">
        <v>58</v>
      </c>
      <c r="C52" s="34" t="s">
        <v>64</v>
      </c>
      <c r="D52" s="34" t="s">
        <v>65</v>
      </c>
      <c r="E52" s="34" t="s">
        <v>60</v>
      </c>
      <c r="F52" s="34" t="s">
        <v>61</v>
      </c>
      <c r="G52" s="34" t="s">
        <v>72</v>
      </c>
      <c r="H52" s="34" t="s">
        <v>76</v>
      </c>
      <c r="I52" s="51">
        <v>1.47</v>
      </c>
      <c r="J52" s="26">
        <v>600641001</v>
      </c>
      <c r="K52" s="29" t="s">
        <v>56</v>
      </c>
      <c r="L52" s="1" t="s">
        <v>59</v>
      </c>
      <c r="M52" s="1" t="s">
        <v>60</v>
      </c>
      <c r="N52" s="1" t="s">
        <v>60</v>
      </c>
      <c r="O52" s="1" t="s">
        <v>61</v>
      </c>
      <c r="P52" s="34"/>
      <c r="Q52" s="34"/>
      <c r="R52" s="51"/>
      <c r="S52" s="62"/>
    </row>
    <row r="53" s="6" customFormat="1" ht="20" customHeight="1" spans="1:19">
      <c r="A53" s="30">
        <v>600640001</v>
      </c>
      <c r="B53" s="31" t="s">
        <v>58</v>
      </c>
      <c r="C53" s="34" t="s">
        <v>64</v>
      </c>
      <c r="D53" s="34" t="s">
        <v>65</v>
      </c>
      <c r="E53" s="34" t="s">
        <v>60</v>
      </c>
      <c r="F53" s="34" t="s">
        <v>61</v>
      </c>
      <c r="G53" s="34" t="s">
        <v>77</v>
      </c>
      <c r="H53" s="34" t="s">
        <v>78</v>
      </c>
      <c r="I53" s="51">
        <v>14.37</v>
      </c>
      <c r="J53" s="26">
        <v>600641001</v>
      </c>
      <c r="K53" s="29" t="s">
        <v>56</v>
      </c>
      <c r="L53" s="1" t="s">
        <v>59</v>
      </c>
      <c r="M53" s="1" t="s">
        <v>60</v>
      </c>
      <c r="N53" s="1" t="s">
        <v>60</v>
      </c>
      <c r="O53" s="1" t="s">
        <v>61</v>
      </c>
      <c r="P53" s="1" t="s">
        <v>77</v>
      </c>
      <c r="Q53" s="1" t="s">
        <v>78</v>
      </c>
      <c r="R53" s="63"/>
      <c r="S53" s="62">
        <v>-0.2</v>
      </c>
    </row>
    <row r="54" s="6" customFormat="1" ht="20" customHeight="1" spans="1:19">
      <c r="A54" s="30">
        <v>600640001</v>
      </c>
      <c r="B54" s="31" t="s">
        <v>58</v>
      </c>
      <c r="C54" s="34" t="s">
        <v>64</v>
      </c>
      <c r="D54" s="34" t="s">
        <v>65</v>
      </c>
      <c r="E54" s="34" t="s">
        <v>60</v>
      </c>
      <c r="F54" s="34" t="s">
        <v>61</v>
      </c>
      <c r="G54" s="34" t="s">
        <v>77</v>
      </c>
      <c r="H54" s="34" t="s">
        <v>97</v>
      </c>
      <c r="I54" s="54">
        <v>5</v>
      </c>
      <c r="J54" s="26">
        <v>600641001</v>
      </c>
      <c r="K54" s="29" t="s">
        <v>56</v>
      </c>
      <c r="L54" s="1" t="s">
        <v>59</v>
      </c>
      <c r="M54" s="1" t="s">
        <v>60</v>
      </c>
      <c r="N54" s="1" t="s">
        <v>60</v>
      </c>
      <c r="O54" s="1" t="s">
        <v>61</v>
      </c>
      <c r="P54" s="34"/>
      <c r="Q54" s="34"/>
      <c r="R54" s="51"/>
      <c r="S54" s="69"/>
    </row>
    <row r="55" s="6" customFormat="1" ht="20" customHeight="1" spans="1:19">
      <c r="A55" s="30">
        <v>600640001</v>
      </c>
      <c r="B55" s="31" t="s">
        <v>58</v>
      </c>
      <c r="C55" s="34" t="s">
        <v>64</v>
      </c>
      <c r="D55" s="34" t="s">
        <v>65</v>
      </c>
      <c r="E55" s="34" t="s">
        <v>60</v>
      </c>
      <c r="F55" s="34" t="s">
        <v>61</v>
      </c>
      <c r="G55" s="34" t="s">
        <v>77</v>
      </c>
      <c r="H55" s="34" t="s">
        <v>98</v>
      </c>
      <c r="I55" s="51">
        <v>3.19</v>
      </c>
      <c r="J55" s="26">
        <v>600641001</v>
      </c>
      <c r="K55" s="29" t="s">
        <v>56</v>
      </c>
      <c r="L55" s="1" t="s">
        <v>59</v>
      </c>
      <c r="M55" s="1" t="s">
        <v>60</v>
      </c>
      <c r="N55" s="1" t="s">
        <v>60</v>
      </c>
      <c r="O55" s="1" t="s">
        <v>61</v>
      </c>
      <c r="P55" s="34"/>
      <c r="Q55" s="34"/>
      <c r="R55" s="51"/>
      <c r="S55" s="62"/>
    </row>
    <row r="56" s="6" customFormat="1" ht="20" customHeight="1" spans="1:19">
      <c r="A56" s="30">
        <v>600640001</v>
      </c>
      <c r="B56" s="31" t="s">
        <v>58</v>
      </c>
      <c r="C56" s="34" t="s">
        <v>64</v>
      </c>
      <c r="D56" s="34" t="s">
        <v>65</v>
      </c>
      <c r="E56" s="34" t="s">
        <v>60</v>
      </c>
      <c r="F56" s="34" t="s">
        <v>61</v>
      </c>
      <c r="G56" s="34" t="s">
        <v>77</v>
      </c>
      <c r="H56" s="34" t="s">
        <v>79</v>
      </c>
      <c r="I56" s="51">
        <v>3.72</v>
      </c>
      <c r="J56" s="26">
        <v>600641001</v>
      </c>
      <c r="K56" s="29" t="s">
        <v>56</v>
      </c>
      <c r="L56" s="1" t="s">
        <v>59</v>
      </c>
      <c r="M56" s="1" t="s">
        <v>60</v>
      </c>
      <c r="N56" s="1" t="s">
        <v>60</v>
      </c>
      <c r="O56" s="1" t="s">
        <v>61</v>
      </c>
      <c r="P56" s="1" t="s">
        <v>77</v>
      </c>
      <c r="Q56" s="1" t="s">
        <v>79</v>
      </c>
      <c r="R56" s="63"/>
      <c r="S56" s="62">
        <v>-0.06</v>
      </c>
    </row>
    <row r="57" ht="15.5" spans="1:19">
      <c r="A57" s="30">
        <v>600640001</v>
      </c>
      <c r="B57" s="31" t="s">
        <v>58</v>
      </c>
      <c r="C57" s="34" t="s">
        <v>64</v>
      </c>
      <c r="D57" s="34" t="s">
        <v>65</v>
      </c>
      <c r="E57" s="34" t="s">
        <v>60</v>
      </c>
      <c r="F57" s="34" t="s">
        <v>61</v>
      </c>
      <c r="G57" s="34" t="s">
        <v>77</v>
      </c>
      <c r="H57" s="34" t="s">
        <v>80</v>
      </c>
      <c r="I57" s="54">
        <v>20</v>
      </c>
      <c r="J57" s="26">
        <v>600641001</v>
      </c>
      <c r="K57" s="29" t="s">
        <v>56</v>
      </c>
      <c r="L57" s="1" t="s">
        <v>59</v>
      </c>
      <c r="M57" s="1" t="s">
        <v>60</v>
      </c>
      <c r="N57" s="1" t="s">
        <v>60</v>
      </c>
      <c r="O57" s="1" t="s">
        <v>61</v>
      </c>
      <c r="P57" s="55"/>
      <c r="Q57" s="55"/>
      <c r="R57" s="55"/>
      <c r="S57" s="62"/>
    </row>
    <row r="58" ht="15.5" spans="1:19">
      <c r="A58" s="30">
        <v>600640001</v>
      </c>
      <c r="B58" s="31" t="s">
        <v>58</v>
      </c>
      <c r="C58" s="34" t="s">
        <v>64</v>
      </c>
      <c r="D58" s="34" t="s">
        <v>65</v>
      </c>
      <c r="E58" s="34" t="s">
        <v>60</v>
      </c>
      <c r="F58" s="34" t="s">
        <v>61</v>
      </c>
      <c r="G58" s="34" t="s">
        <v>77</v>
      </c>
      <c r="H58" s="34" t="s">
        <v>81</v>
      </c>
      <c r="I58" s="52">
        <v>2.4</v>
      </c>
      <c r="J58" s="26">
        <v>600641001</v>
      </c>
      <c r="K58" s="29" t="s">
        <v>56</v>
      </c>
      <c r="L58" s="1" t="s">
        <v>59</v>
      </c>
      <c r="M58" s="1" t="s">
        <v>60</v>
      </c>
      <c r="N58" s="1" t="s">
        <v>60</v>
      </c>
      <c r="O58" s="1" t="s">
        <v>61</v>
      </c>
      <c r="P58" s="1" t="s">
        <v>77</v>
      </c>
      <c r="Q58" s="1" t="s">
        <v>81</v>
      </c>
      <c r="R58" s="63"/>
      <c r="S58" s="62">
        <v>-0.1</v>
      </c>
    </row>
    <row r="59" ht="15.5" spans="1:19">
      <c r="A59" s="30">
        <v>600640001</v>
      </c>
      <c r="B59" s="31" t="s">
        <v>58</v>
      </c>
      <c r="C59" s="34" t="s">
        <v>64</v>
      </c>
      <c r="D59" s="34" t="s">
        <v>65</v>
      </c>
      <c r="E59" s="34" t="s">
        <v>60</v>
      </c>
      <c r="F59" s="34" t="s">
        <v>61</v>
      </c>
      <c r="G59" s="34" t="s">
        <v>77</v>
      </c>
      <c r="H59" s="34" t="s">
        <v>82</v>
      </c>
      <c r="I59" s="51">
        <v>39.68</v>
      </c>
      <c r="J59" s="26">
        <v>600641001</v>
      </c>
      <c r="K59" s="29" t="s">
        <v>56</v>
      </c>
      <c r="L59" s="1" t="s">
        <v>59</v>
      </c>
      <c r="M59" s="1" t="s">
        <v>60</v>
      </c>
      <c r="N59" s="1" t="s">
        <v>60</v>
      </c>
      <c r="O59" s="1" t="s">
        <v>61</v>
      </c>
      <c r="P59" s="1" t="s">
        <v>77</v>
      </c>
      <c r="Q59" s="1" t="s">
        <v>82</v>
      </c>
      <c r="R59" s="63"/>
      <c r="S59" s="62">
        <v>-0.3</v>
      </c>
    </row>
    <row r="60" ht="15.5" spans="1:19">
      <c r="A60" s="30">
        <v>600640001</v>
      </c>
      <c r="B60" s="31" t="s">
        <v>58</v>
      </c>
      <c r="C60" s="34" t="s">
        <v>64</v>
      </c>
      <c r="D60" s="34" t="s">
        <v>65</v>
      </c>
      <c r="E60" s="34" t="s">
        <v>60</v>
      </c>
      <c r="F60" s="34" t="s">
        <v>61</v>
      </c>
      <c r="G60" s="34" t="s">
        <v>77</v>
      </c>
      <c r="H60" s="34" t="s">
        <v>83</v>
      </c>
      <c r="I60" s="53">
        <v>0.62</v>
      </c>
      <c r="J60" s="26">
        <v>600641001</v>
      </c>
      <c r="K60" s="29" t="s">
        <v>56</v>
      </c>
      <c r="L60" s="1" t="s">
        <v>59</v>
      </c>
      <c r="M60" s="1" t="s">
        <v>60</v>
      </c>
      <c r="N60" s="1" t="s">
        <v>60</v>
      </c>
      <c r="O60" s="1" t="s">
        <v>61</v>
      </c>
      <c r="P60" s="55"/>
      <c r="Q60" s="55"/>
      <c r="R60" s="55"/>
      <c r="S60" s="62"/>
    </row>
    <row r="61" ht="15.5" spans="1:19">
      <c r="A61" s="30">
        <v>600640001</v>
      </c>
      <c r="B61" s="31" t="s">
        <v>58</v>
      </c>
      <c r="C61" s="34" t="s">
        <v>64</v>
      </c>
      <c r="D61" s="34" t="s">
        <v>65</v>
      </c>
      <c r="E61" s="34" t="s">
        <v>60</v>
      </c>
      <c r="F61" s="34" t="s">
        <v>61</v>
      </c>
      <c r="G61" s="34" t="s">
        <v>77</v>
      </c>
      <c r="H61" s="34" t="s">
        <v>84</v>
      </c>
      <c r="I61" s="51">
        <v>3.35</v>
      </c>
      <c r="J61" s="26">
        <v>600641001</v>
      </c>
      <c r="K61" s="29" t="s">
        <v>56</v>
      </c>
      <c r="L61" s="1" t="s">
        <v>59</v>
      </c>
      <c r="M61" s="1" t="s">
        <v>60</v>
      </c>
      <c r="N61" s="1" t="s">
        <v>60</v>
      </c>
      <c r="O61" s="1" t="s">
        <v>61</v>
      </c>
      <c r="P61" s="1" t="s">
        <v>77</v>
      </c>
      <c r="Q61" s="1" t="s">
        <v>84</v>
      </c>
      <c r="R61" s="63"/>
      <c r="S61" s="62">
        <v>-0.03</v>
      </c>
    </row>
    <row r="62" ht="15.5" spans="1:19">
      <c r="A62" s="30">
        <v>600640001</v>
      </c>
      <c r="B62" s="31" t="s">
        <v>58</v>
      </c>
      <c r="C62" s="34" t="s">
        <v>64</v>
      </c>
      <c r="D62" s="34" t="s">
        <v>65</v>
      </c>
      <c r="E62" s="34" t="s">
        <v>60</v>
      </c>
      <c r="F62" s="34" t="s">
        <v>61</v>
      </c>
      <c r="G62" s="34" t="s">
        <v>77</v>
      </c>
      <c r="H62" s="34" t="s">
        <v>85</v>
      </c>
      <c r="I62" s="53">
        <v>0.99</v>
      </c>
      <c r="J62" s="26">
        <v>600641001</v>
      </c>
      <c r="K62" s="29" t="s">
        <v>56</v>
      </c>
      <c r="L62" s="1" t="s">
        <v>59</v>
      </c>
      <c r="M62" s="1" t="s">
        <v>60</v>
      </c>
      <c r="N62" s="1" t="s">
        <v>60</v>
      </c>
      <c r="O62" s="1" t="s">
        <v>61</v>
      </c>
      <c r="P62" s="55"/>
      <c r="Q62" s="55"/>
      <c r="R62" s="55"/>
      <c r="S62" s="62"/>
    </row>
    <row r="63" ht="15.5" spans="1:19">
      <c r="A63" s="30">
        <v>600640001</v>
      </c>
      <c r="B63" s="31" t="s">
        <v>58</v>
      </c>
      <c r="C63" s="34" t="s">
        <v>64</v>
      </c>
      <c r="D63" s="34" t="s">
        <v>65</v>
      </c>
      <c r="E63" s="34" t="s">
        <v>60</v>
      </c>
      <c r="F63" s="34" t="s">
        <v>61</v>
      </c>
      <c r="G63" s="34" t="s">
        <v>77</v>
      </c>
      <c r="H63" s="34" t="s">
        <v>99</v>
      </c>
      <c r="I63" s="52">
        <v>2.4</v>
      </c>
      <c r="J63" s="26">
        <v>600641001</v>
      </c>
      <c r="K63" s="29" t="s">
        <v>56</v>
      </c>
      <c r="L63" s="1" t="s">
        <v>59</v>
      </c>
      <c r="M63" s="1" t="s">
        <v>60</v>
      </c>
      <c r="N63" s="1" t="s">
        <v>60</v>
      </c>
      <c r="O63" s="1" t="s">
        <v>61</v>
      </c>
      <c r="P63" s="55"/>
      <c r="Q63" s="55"/>
      <c r="R63" s="55"/>
      <c r="S63" s="62"/>
    </row>
    <row r="64" ht="15.5" spans="1:19">
      <c r="A64" s="30">
        <v>600640001</v>
      </c>
      <c r="B64" s="31" t="s">
        <v>58</v>
      </c>
      <c r="C64" s="34" t="s">
        <v>64</v>
      </c>
      <c r="D64" s="34" t="s">
        <v>65</v>
      </c>
      <c r="E64" s="34" t="s">
        <v>60</v>
      </c>
      <c r="F64" s="34" t="s">
        <v>61</v>
      </c>
      <c r="G64" s="34" t="s">
        <v>77</v>
      </c>
      <c r="H64" s="34" t="s">
        <v>86</v>
      </c>
      <c r="I64" s="52">
        <v>5.5</v>
      </c>
      <c r="J64" s="26">
        <v>600641001</v>
      </c>
      <c r="K64" s="29" t="s">
        <v>56</v>
      </c>
      <c r="L64" s="1" t="s">
        <v>59</v>
      </c>
      <c r="M64" s="1" t="s">
        <v>60</v>
      </c>
      <c r="N64" s="1" t="s">
        <v>60</v>
      </c>
      <c r="O64" s="1" t="s">
        <v>61</v>
      </c>
      <c r="P64" s="1" t="s">
        <v>77</v>
      </c>
      <c r="Q64" s="1" t="s">
        <v>86</v>
      </c>
      <c r="R64" s="63"/>
      <c r="S64" s="62">
        <v>-0.05</v>
      </c>
    </row>
    <row r="65" ht="15.5" spans="1:19">
      <c r="A65" s="30">
        <v>600640001</v>
      </c>
      <c r="B65" s="31" t="s">
        <v>58</v>
      </c>
      <c r="C65" s="34" t="s">
        <v>64</v>
      </c>
      <c r="D65" s="34" t="s">
        <v>65</v>
      </c>
      <c r="E65" s="34" t="s">
        <v>60</v>
      </c>
      <c r="F65" s="34" t="s">
        <v>61</v>
      </c>
      <c r="G65" s="34" t="s">
        <v>77</v>
      </c>
      <c r="H65" s="34" t="s">
        <v>87</v>
      </c>
      <c r="I65" s="51">
        <v>10.29</v>
      </c>
      <c r="J65" s="26">
        <v>600641001</v>
      </c>
      <c r="K65" s="29" t="s">
        <v>56</v>
      </c>
      <c r="L65" s="1" t="s">
        <v>59</v>
      </c>
      <c r="M65" s="1" t="s">
        <v>60</v>
      </c>
      <c r="N65" s="1" t="s">
        <v>60</v>
      </c>
      <c r="O65" s="1" t="s">
        <v>61</v>
      </c>
      <c r="P65" s="1" t="s">
        <v>77</v>
      </c>
      <c r="Q65" s="1" t="s">
        <v>87</v>
      </c>
      <c r="R65" s="63"/>
      <c r="S65" s="62">
        <v>-0.11</v>
      </c>
    </row>
    <row r="66" ht="15.5" spans="1:19">
      <c r="A66" s="30">
        <v>600640001</v>
      </c>
      <c r="B66" s="31" t="s">
        <v>58</v>
      </c>
      <c r="C66" s="34" t="s">
        <v>64</v>
      </c>
      <c r="D66" s="34" t="s">
        <v>65</v>
      </c>
      <c r="E66" s="34" t="s">
        <v>60</v>
      </c>
      <c r="F66" s="34" t="s">
        <v>61</v>
      </c>
      <c r="G66" s="34" t="s">
        <v>77</v>
      </c>
      <c r="H66" s="34" t="s">
        <v>88</v>
      </c>
      <c r="I66" s="51">
        <v>17.92</v>
      </c>
      <c r="J66" s="26">
        <v>600641001</v>
      </c>
      <c r="K66" s="29" t="s">
        <v>56</v>
      </c>
      <c r="L66" s="1" t="s">
        <v>59</v>
      </c>
      <c r="M66" s="1" t="s">
        <v>60</v>
      </c>
      <c r="N66" s="1" t="s">
        <v>60</v>
      </c>
      <c r="O66" s="1" t="s">
        <v>61</v>
      </c>
      <c r="P66" s="55"/>
      <c r="Q66" s="55"/>
      <c r="R66" s="55"/>
      <c r="S66" s="62"/>
    </row>
    <row r="67" ht="15.5" spans="1:19">
      <c r="A67" s="30">
        <v>600640001</v>
      </c>
      <c r="B67" s="31" t="s">
        <v>58</v>
      </c>
      <c r="C67" s="34" t="s">
        <v>64</v>
      </c>
      <c r="D67" s="34" t="s">
        <v>65</v>
      </c>
      <c r="E67" s="34" t="s">
        <v>60</v>
      </c>
      <c r="F67" s="34" t="s">
        <v>61</v>
      </c>
      <c r="G67" s="34" t="s">
        <v>89</v>
      </c>
      <c r="H67" s="34" t="s">
        <v>90</v>
      </c>
      <c r="I67" s="51">
        <v>4.57</v>
      </c>
      <c r="J67" s="26">
        <v>600641001</v>
      </c>
      <c r="K67" s="29" t="s">
        <v>56</v>
      </c>
      <c r="L67" s="1" t="s">
        <v>59</v>
      </c>
      <c r="M67" s="1" t="s">
        <v>60</v>
      </c>
      <c r="N67" s="1" t="s">
        <v>60</v>
      </c>
      <c r="O67" s="1" t="s">
        <v>61</v>
      </c>
      <c r="P67" s="55"/>
      <c r="Q67" s="55"/>
      <c r="R67" s="55"/>
      <c r="S67" s="62"/>
    </row>
    <row r="68" ht="15.5" spans="1:19">
      <c r="A68" s="30">
        <v>600640001</v>
      </c>
      <c r="B68" s="31" t="s">
        <v>58</v>
      </c>
      <c r="C68" s="34" t="s">
        <v>64</v>
      </c>
      <c r="D68" s="34" t="s">
        <v>65</v>
      </c>
      <c r="E68" s="34" t="s">
        <v>60</v>
      </c>
      <c r="F68" s="34" t="s">
        <v>61</v>
      </c>
      <c r="G68" s="34" t="s">
        <v>89</v>
      </c>
      <c r="H68" s="34" t="s">
        <v>90</v>
      </c>
      <c r="I68" s="51">
        <v>11.13</v>
      </c>
      <c r="J68" s="26">
        <v>600641001</v>
      </c>
      <c r="K68" s="29" t="s">
        <v>56</v>
      </c>
      <c r="L68" s="1" t="s">
        <v>59</v>
      </c>
      <c r="M68" s="1" t="s">
        <v>60</v>
      </c>
      <c r="N68" s="1" t="s">
        <v>60</v>
      </c>
      <c r="O68" s="1" t="s">
        <v>61</v>
      </c>
      <c r="P68" s="55"/>
      <c r="Q68" s="55"/>
      <c r="R68" s="55"/>
      <c r="S68" s="62"/>
    </row>
    <row r="69" ht="15.5" spans="1:19">
      <c r="A69" s="30">
        <v>600640001</v>
      </c>
      <c r="B69" s="31" t="s">
        <v>58</v>
      </c>
      <c r="C69" s="34" t="s">
        <v>64</v>
      </c>
      <c r="D69" s="34" t="s">
        <v>65</v>
      </c>
      <c r="E69" s="34" t="s">
        <v>60</v>
      </c>
      <c r="F69" s="34" t="s">
        <v>61</v>
      </c>
      <c r="G69" s="34" t="s">
        <v>91</v>
      </c>
      <c r="H69" s="34" t="s">
        <v>100</v>
      </c>
      <c r="I69" s="51">
        <v>9.59</v>
      </c>
      <c r="J69" s="26">
        <v>600641001</v>
      </c>
      <c r="K69" s="29" t="s">
        <v>56</v>
      </c>
      <c r="L69" s="1" t="s">
        <v>59</v>
      </c>
      <c r="M69" s="1" t="s">
        <v>60</v>
      </c>
      <c r="N69" s="1" t="s">
        <v>60</v>
      </c>
      <c r="O69" s="1" t="s">
        <v>61</v>
      </c>
      <c r="P69" s="55"/>
      <c r="Q69" s="55"/>
      <c r="R69" s="55"/>
      <c r="S69" s="62"/>
    </row>
    <row r="70" ht="15.5" spans="1:19">
      <c r="A70" s="30">
        <v>600640001</v>
      </c>
      <c r="B70" s="31" t="s">
        <v>58</v>
      </c>
      <c r="C70" s="34" t="s">
        <v>64</v>
      </c>
      <c r="D70" s="34" t="s">
        <v>65</v>
      </c>
      <c r="E70" s="34" t="s">
        <v>60</v>
      </c>
      <c r="F70" s="34" t="s">
        <v>61</v>
      </c>
      <c r="G70" s="34" t="s">
        <v>91</v>
      </c>
      <c r="H70" s="34" t="s">
        <v>93</v>
      </c>
      <c r="I70" s="71">
        <v>0.7</v>
      </c>
      <c r="J70" s="26">
        <v>600641001</v>
      </c>
      <c r="K70" s="29" t="s">
        <v>56</v>
      </c>
      <c r="L70" s="1" t="s">
        <v>59</v>
      </c>
      <c r="M70" s="1" t="s">
        <v>60</v>
      </c>
      <c r="N70" s="1" t="s">
        <v>60</v>
      </c>
      <c r="O70" s="1" t="s">
        <v>61</v>
      </c>
      <c r="P70" s="55"/>
      <c r="Q70" s="55"/>
      <c r="R70" s="55"/>
      <c r="S70" s="62"/>
    </row>
    <row r="71" ht="15.5" spans="1:19">
      <c r="A71" s="30">
        <v>600640001</v>
      </c>
      <c r="B71" s="31" t="s">
        <v>58</v>
      </c>
      <c r="C71" s="34" t="s">
        <v>64</v>
      </c>
      <c r="D71" s="34" t="s">
        <v>65</v>
      </c>
      <c r="E71" s="34" t="s">
        <v>60</v>
      </c>
      <c r="F71" s="34" t="s">
        <v>61</v>
      </c>
      <c r="G71" s="34" t="s">
        <v>91</v>
      </c>
      <c r="H71" s="34" t="s">
        <v>100</v>
      </c>
      <c r="I71" s="51">
        <v>7.43</v>
      </c>
      <c r="J71" s="26">
        <v>600641001</v>
      </c>
      <c r="K71" s="29" t="s">
        <v>56</v>
      </c>
      <c r="L71" s="1" t="s">
        <v>59</v>
      </c>
      <c r="M71" s="1" t="s">
        <v>60</v>
      </c>
      <c r="N71" s="1" t="s">
        <v>60</v>
      </c>
      <c r="O71" s="1" t="s">
        <v>61</v>
      </c>
      <c r="P71" s="55"/>
      <c r="Q71" s="55"/>
      <c r="R71" s="55"/>
      <c r="S71" s="62"/>
    </row>
    <row r="72" ht="15.5" spans="1:19">
      <c r="A72" s="30">
        <v>600640001</v>
      </c>
      <c r="B72" s="31" t="s">
        <v>58</v>
      </c>
      <c r="C72" s="34" t="s">
        <v>64</v>
      </c>
      <c r="D72" s="34" t="s">
        <v>65</v>
      </c>
      <c r="E72" s="34" t="s">
        <v>60</v>
      </c>
      <c r="F72" s="34" t="s">
        <v>61</v>
      </c>
      <c r="G72" s="34" t="s">
        <v>91</v>
      </c>
      <c r="H72" s="34" t="s">
        <v>100</v>
      </c>
      <c r="I72" s="54">
        <v>6</v>
      </c>
      <c r="J72" s="26">
        <v>600641001</v>
      </c>
      <c r="K72" s="29" t="s">
        <v>56</v>
      </c>
      <c r="L72" s="1" t="s">
        <v>59</v>
      </c>
      <c r="M72" s="1" t="s">
        <v>60</v>
      </c>
      <c r="N72" s="1" t="s">
        <v>60</v>
      </c>
      <c r="O72" s="1" t="s">
        <v>61</v>
      </c>
      <c r="P72" s="55"/>
      <c r="Q72" s="55"/>
      <c r="R72" s="55"/>
      <c r="S72" s="62"/>
    </row>
    <row r="73" ht="15.5" spans="1:19">
      <c r="A73" s="30">
        <v>600640001</v>
      </c>
      <c r="B73" s="31" t="s">
        <v>58</v>
      </c>
      <c r="C73" s="34" t="s">
        <v>64</v>
      </c>
      <c r="D73" s="34" t="s">
        <v>65</v>
      </c>
      <c r="E73" s="34" t="s">
        <v>60</v>
      </c>
      <c r="F73" s="34" t="s">
        <v>61</v>
      </c>
      <c r="G73" s="34" t="s">
        <v>91</v>
      </c>
      <c r="H73" s="34" t="s">
        <v>101</v>
      </c>
      <c r="I73" s="51">
        <v>3.96</v>
      </c>
      <c r="J73" s="26">
        <v>600641001</v>
      </c>
      <c r="K73" s="29" t="s">
        <v>56</v>
      </c>
      <c r="L73" s="1" t="s">
        <v>59</v>
      </c>
      <c r="M73" s="1" t="s">
        <v>60</v>
      </c>
      <c r="N73" s="1" t="s">
        <v>60</v>
      </c>
      <c r="O73" s="1" t="s">
        <v>61</v>
      </c>
      <c r="P73" s="55"/>
      <c r="Q73" s="55"/>
      <c r="R73" s="55"/>
      <c r="S73" s="62"/>
    </row>
    <row r="74" ht="15.5" spans="1:19">
      <c r="A74" s="30">
        <v>600640001</v>
      </c>
      <c r="B74" s="31" t="s">
        <v>58</v>
      </c>
      <c r="C74" s="34" t="s">
        <v>64</v>
      </c>
      <c r="D74" s="34" t="s">
        <v>65</v>
      </c>
      <c r="E74" s="34" t="s">
        <v>60</v>
      </c>
      <c r="F74" s="34" t="s">
        <v>61</v>
      </c>
      <c r="G74" s="34" t="s">
        <v>91</v>
      </c>
      <c r="H74" s="34" t="s">
        <v>102</v>
      </c>
      <c r="I74" s="71">
        <v>0.2</v>
      </c>
      <c r="J74" s="26">
        <v>600641001</v>
      </c>
      <c r="K74" s="29" t="s">
        <v>56</v>
      </c>
      <c r="L74" s="1" t="s">
        <v>59</v>
      </c>
      <c r="M74" s="1" t="s">
        <v>60</v>
      </c>
      <c r="N74" s="1" t="s">
        <v>60</v>
      </c>
      <c r="O74" s="1" t="s">
        <v>61</v>
      </c>
      <c r="P74" s="55"/>
      <c r="Q74" s="55"/>
      <c r="R74" s="55"/>
      <c r="S74" s="62"/>
    </row>
    <row r="75" ht="15.5" spans="1:19">
      <c r="A75" s="30">
        <v>600640001</v>
      </c>
      <c r="B75" s="31" t="s">
        <v>58</v>
      </c>
      <c r="C75" s="34" t="s">
        <v>64</v>
      </c>
      <c r="D75" s="34" t="s">
        <v>65</v>
      </c>
      <c r="E75" s="34" t="s">
        <v>60</v>
      </c>
      <c r="F75" s="34" t="s">
        <v>61</v>
      </c>
      <c r="G75" s="34" t="s">
        <v>91</v>
      </c>
      <c r="H75" s="34" t="s">
        <v>92</v>
      </c>
      <c r="I75" s="51">
        <v>4.19</v>
      </c>
      <c r="J75" s="26">
        <v>600641001</v>
      </c>
      <c r="K75" s="29" t="s">
        <v>56</v>
      </c>
      <c r="L75" s="1" t="s">
        <v>59</v>
      </c>
      <c r="M75" s="1" t="s">
        <v>60</v>
      </c>
      <c r="N75" s="1" t="s">
        <v>60</v>
      </c>
      <c r="O75" s="1" t="s">
        <v>61</v>
      </c>
      <c r="P75" s="55"/>
      <c r="Q75" s="55"/>
      <c r="R75" s="55"/>
      <c r="S75" s="62"/>
    </row>
    <row r="76" ht="15.5" spans="1:19">
      <c r="A76" s="30">
        <v>600640001</v>
      </c>
      <c r="B76" s="31" t="s">
        <v>58</v>
      </c>
      <c r="C76" s="34" t="s">
        <v>64</v>
      </c>
      <c r="D76" s="34" t="s">
        <v>65</v>
      </c>
      <c r="E76" s="34" t="s">
        <v>60</v>
      </c>
      <c r="F76" s="34" t="s">
        <v>61</v>
      </c>
      <c r="G76" s="34" t="s">
        <v>91</v>
      </c>
      <c r="H76" s="34" t="s">
        <v>93</v>
      </c>
      <c r="I76" s="52">
        <v>12.9</v>
      </c>
      <c r="J76" s="26">
        <v>600641001</v>
      </c>
      <c r="K76" s="29" t="s">
        <v>56</v>
      </c>
      <c r="L76" s="1" t="s">
        <v>59</v>
      </c>
      <c r="M76" s="1" t="s">
        <v>60</v>
      </c>
      <c r="N76" s="1" t="s">
        <v>60</v>
      </c>
      <c r="O76" s="1" t="s">
        <v>61</v>
      </c>
      <c r="P76" s="1" t="s">
        <v>91</v>
      </c>
      <c r="Q76" s="1" t="s">
        <v>93</v>
      </c>
      <c r="R76" s="63"/>
      <c r="S76" s="62">
        <v>-0.1</v>
      </c>
    </row>
    <row r="77" ht="15.5" spans="1:19">
      <c r="A77" s="30">
        <v>600640001</v>
      </c>
      <c r="B77" s="31" t="s">
        <v>58</v>
      </c>
      <c r="C77" s="34" t="s">
        <v>64</v>
      </c>
      <c r="D77" s="34" t="s">
        <v>65</v>
      </c>
      <c r="E77" s="34" t="s">
        <v>103</v>
      </c>
      <c r="F77" s="34" t="s">
        <v>104</v>
      </c>
      <c r="G77" s="34" t="s">
        <v>105</v>
      </c>
      <c r="H77" s="70" t="s">
        <v>106</v>
      </c>
      <c r="I77" s="51">
        <v>6</v>
      </c>
      <c r="J77" s="26">
        <v>600641001</v>
      </c>
      <c r="K77" s="29" t="s">
        <v>56</v>
      </c>
      <c r="L77" s="1" t="s">
        <v>59</v>
      </c>
      <c r="M77" s="1" t="s">
        <v>60</v>
      </c>
      <c r="N77" s="1" t="s">
        <v>60</v>
      </c>
      <c r="O77" s="1" t="s">
        <v>61</v>
      </c>
      <c r="P77" s="55"/>
      <c r="Q77" s="55"/>
      <c r="R77" s="55"/>
      <c r="S77" s="62"/>
    </row>
    <row r="78" ht="15.5" spans="1:19">
      <c r="A78" s="30">
        <v>600640001</v>
      </c>
      <c r="B78" s="31" t="s">
        <v>58</v>
      </c>
      <c r="C78" s="34" t="s">
        <v>64</v>
      </c>
      <c r="D78" s="34" t="s">
        <v>65</v>
      </c>
      <c r="E78" s="34" t="s">
        <v>103</v>
      </c>
      <c r="F78" s="34" t="s">
        <v>104</v>
      </c>
      <c r="G78" s="34" t="s">
        <v>107</v>
      </c>
      <c r="H78" s="70" t="s">
        <v>106</v>
      </c>
      <c r="I78" s="51">
        <v>10</v>
      </c>
      <c r="J78" s="26">
        <v>600641001</v>
      </c>
      <c r="K78" s="29" t="s">
        <v>56</v>
      </c>
      <c r="L78" s="1" t="s">
        <v>59</v>
      </c>
      <c r="M78" s="1" t="s">
        <v>60</v>
      </c>
      <c r="N78" s="1" t="s">
        <v>60</v>
      </c>
      <c r="O78" s="1" t="s">
        <v>61</v>
      </c>
      <c r="P78" s="55"/>
      <c r="Q78" s="55"/>
      <c r="R78" s="55"/>
      <c r="S78" s="62"/>
    </row>
    <row r="79" ht="15.5" spans="1:19">
      <c r="A79" s="30">
        <v>600640001</v>
      </c>
      <c r="B79" s="31" t="s">
        <v>58</v>
      </c>
      <c r="C79" s="34" t="s">
        <v>64</v>
      </c>
      <c r="D79" s="34" t="s">
        <v>65</v>
      </c>
      <c r="E79" s="34" t="s">
        <v>103</v>
      </c>
      <c r="F79" s="34" t="s">
        <v>104</v>
      </c>
      <c r="G79" s="34" t="s">
        <v>108</v>
      </c>
      <c r="H79" s="70" t="s">
        <v>106</v>
      </c>
      <c r="I79" s="51">
        <v>4</v>
      </c>
      <c r="J79" s="26">
        <v>600641001</v>
      </c>
      <c r="K79" s="29" t="s">
        <v>56</v>
      </c>
      <c r="L79" s="1" t="s">
        <v>59</v>
      </c>
      <c r="M79" s="1" t="s">
        <v>60</v>
      </c>
      <c r="N79" s="1" t="s">
        <v>60</v>
      </c>
      <c r="O79" s="1" t="s">
        <v>61</v>
      </c>
      <c r="P79" s="55"/>
      <c r="Q79" s="55"/>
      <c r="R79" s="55"/>
      <c r="S79" s="62"/>
    </row>
    <row r="80" ht="15.5" spans="1:19">
      <c r="A80" s="30">
        <v>600640001</v>
      </c>
      <c r="B80" s="31" t="s">
        <v>58</v>
      </c>
      <c r="C80" s="34" t="s">
        <v>64</v>
      </c>
      <c r="D80" s="34" t="s">
        <v>65</v>
      </c>
      <c r="E80" s="34" t="s">
        <v>103</v>
      </c>
      <c r="F80" s="34" t="s">
        <v>104</v>
      </c>
      <c r="G80" s="34" t="s">
        <v>109</v>
      </c>
      <c r="H80" s="70" t="s">
        <v>106</v>
      </c>
      <c r="I80" s="51">
        <v>20</v>
      </c>
      <c r="J80" s="26">
        <v>600641001</v>
      </c>
      <c r="K80" s="29" t="s">
        <v>56</v>
      </c>
      <c r="L80" s="1" t="s">
        <v>59</v>
      </c>
      <c r="M80" s="1" t="s">
        <v>60</v>
      </c>
      <c r="N80" s="1" t="s">
        <v>60</v>
      </c>
      <c r="O80" s="1" t="s">
        <v>61</v>
      </c>
      <c r="P80" s="55"/>
      <c r="Q80" s="55"/>
      <c r="R80" s="55"/>
      <c r="S80" s="62"/>
    </row>
    <row r="81" ht="15.5" spans="1:19">
      <c r="A81" s="30">
        <v>600640001</v>
      </c>
      <c r="B81" s="31" t="s">
        <v>58</v>
      </c>
      <c r="C81" s="34" t="s">
        <v>64</v>
      </c>
      <c r="D81" s="34" t="s">
        <v>65</v>
      </c>
      <c r="E81" s="34" t="s">
        <v>103</v>
      </c>
      <c r="F81" s="34" t="s">
        <v>104</v>
      </c>
      <c r="G81" s="34" t="s">
        <v>110</v>
      </c>
      <c r="H81" s="70" t="s">
        <v>106</v>
      </c>
      <c r="I81" s="51">
        <v>20</v>
      </c>
      <c r="J81" s="26">
        <v>600641001</v>
      </c>
      <c r="K81" s="29" t="s">
        <v>56</v>
      </c>
      <c r="L81" s="1" t="s">
        <v>59</v>
      </c>
      <c r="M81" s="1" t="s">
        <v>60</v>
      </c>
      <c r="N81" s="1" t="s">
        <v>60</v>
      </c>
      <c r="O81" s="1" t="s">
        <v>61</v>
      </c>
      <c r="P81" s="55"/>
      <c r="Q81" s="55"/>
      <c r="R81" s="55"/>
      <c r="S81" s="62"/>
    </row>
    <row r="82" ht="15.5" spans="1:19">
      <c r="A82" s="30">
        <v>600640001</v>
      </c>
      <c r="B82" s="31" t="s">
        <v>58</v>
      </c>
      <c r="C82" s="34" t="s">
        <v>64</v>
      </c>
      <c r="D82" s="34" t="s">
        <v>65</v>
      </c>
      <c r="E82" s="34" t="s">
        <v>103</v>
      </c>
      <c r="F82" s="34" t="s">
        <v>104</v>
      </c>
      <c r="G82" s="34" t="s">
        <v>111</v>
      </c>
      <c r="H82" s="70" t="s">
        <v>106</v>
      </c>
      <c r="I82" s="51">
        <v>5</v>
      </c>
      <c r="J82" s="26">
        <v>600641001</v>
      </c>
      <c r="K82" s="29" t="s">
        <v>56</v>
      </c>
      <c r="L82" s="1" t="s">
        <v>59</v>
      </c>
      <c r="M82" s="1" t="s">
        <v>60</v>
      </c>
      <c r="N82" s="1" t="s">
        <v>60</v>
      </c>
      <c r="O82" s="1" t="s">
        <v>61</v>
      </c>
      <c r="P82" s="55"/>
      <c r="Q82" s="55"/>
      <c r="R82" s="55"/>
      <c r="S82" s="62"/>
    </row>
    <row r="83" ht="15.5" spans="1:19">
      <c r="A83" s="30">
        <v>600640001</v>
      </c>
      <c r="B83" s="31" t="s">
        <v>58</v>
      </c>
      <c r="C83" s="34" t="s">
        <v>64</v>
      </c>
      <c r="D83" s="34" t="s">
        <v>65</v>
      </c>
      <c r="E83" s="34" t="s">
        <v>103</v>
      </c>
      <c r="F83" s="34" t="s">
        <v>104</v>
      </c>
      <c r="G83" s="34" t="s">
        <v>112</v>
      </c>
      <c r="H83" s="70" t="s">
        <v>106</v>
      </c>
      <c r="I83" s="51">
        <v>60</v>
      </c>
      <c r="J83" s="26">
        <v>600641001</v>
      </c>
      <c r="K83" s="29" t="s">
        <v>56</v>
      </c>
      <c r="L83" s="1" t="s">
        <v>59</v>
      </c>
      <c r="M83" s="1" t="s">
        <v>60</v>
      </c>
      <c r="N83" s="1" t="s">
        <v>60</v>
      </c>
      <c r="O83" s="1" t="s">
        <v>61</v>
      </c>
      <c r="P83" s="55"/>
      <c r="Q83" s="55"/>
      <c r="R83" s="55"/>
      <c r="S83" s="62"/>
    </row>
    <row r="84" ht="15.5" spans="1:19">
      <c r="A84" s="30">
        <v>600640001</v>
      </c>
      <c r="B84" s="31" t="s">
        <v>58</v>
      </c>
      <c r="C84" s="34" t="s">
        <v>64</v>
      </c>
      <c r="D84" s="34" t="s">
        <v>65</v>
      </c>
      <c r="E84" s="34" t="s">
        <v>103</v>
      </c>
      <c r="F84" s="34" t="s">
        <v>104</v>
      </c>
      <c r="G84" s="34" t="s">
        <v>113</v>
      </c>
      <c r="H84" s="70" t="s">
        <v>106</v>
      </c>
      <c r="I84" s="51">
        <v>100</v>
      </c>
      <c r="J84" s="26">
        <v>600641001</v>
      </c>
      <c r="K84" s="29" t="s">
        <v>56</v>
      </c>
      <c r="L84" s="1" t="s">
        <v>59</v>
      </c>
      <c r="M84" s="1" t="s">
        <v>60</v>
      </c>
      <c r="N84" s="1" t="s">
        <v>60</v>
      </c>
      <c r="O84" s="1" t="s">
        <v>61</v>
      </c>
      <c r="P84" s="55"/>
      <c r="Q84" s="55"/>
      <c r="R84" s="55"/>
      <c r="S84" s="55"/>
    </row>
    <row r="85" spans="1:1">
      <c r="A85" s="10" t="s">
        <v>114</v>
      </c>
    </row>
  </sheetData>
  <sheetProtection formatCells="0" formatColumns="0" formatRows="0"/>
  <autoFilter ref="A7:HA85">
    <extLst/>
  </autoFilter>
  <mergeCells count="20">
    <mergeCell ref="A2:S2"/>
    <mergeCell ref="A4:I4"/>
    <mergeCell ref="J4:S4"/>
    <mergeCell ref="C5:F5"/>
    <mergeCell ref="L5:O5"/>
    <mergeCell ref="C7:H7"/>
    <mergeCell ref="L7:Q7"/>
    <mergeCell ref="C34:H34"/>
    <mergeCell ref="L34:Q34"/>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70" fitToHeight="5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F33"/>
  <sheetViews>
    <sheetView tabSelected="1" workbookViewId="0">
      <selection activeCell="D5" sqref="D3:D5"/>
    </sheetView>
  </sheetViews>
  <sheetFormatPr defaultColWidth="8.88888888888889" defaultRowHeight="12" outlineLevelCol="5"/>
  <cols>
    <col min="1" max="1" width="39.5555555555556" customWidth="1"/>
    <col min="2" max="2" width="13.5555555555556" customWidth="1"/>
    <col min="4" max="4" width="14.2222222222222" customWidth="1"/>
    <col min="5" max="5" width="13.8888888888889" customWidth="1"/>
    <col min="6" max="6" width="11.8888888888889" customWidth="1"/>
  </cols>
  <sheetData>
    <row r="4" spans="1:5">
      <c r="A4" t="s">
        <v>115</v>
      </c>
      <c r="B4" t="s">
        <v>116</v>
      </c>
      <c r="C4" t="s">
        <v>117</v>
      </c>
      <c r="D4" t="s">
        <v>118</v>
      </c>
      <c r="E4" t="s">
        <v>119</v>
      </c>
    </row>
    <row r="5" spans="1:6">
      <c r="A5">
        <v>1065</v>
      </c>
      <c r="B5">
        <v>1848</v>
      </c>
      <c r="C5">
        <f>380+360+2365</f>
        <v>3105</v>
      </c>
      <c r="D5">
        <v>9896</v>
      </c>
      <c r="E5">
        <f>D5/12*8</f>
        <v>6597.33333333333</v>
      </c>
      <c r="F5" t="s">
        <v>120</v>
      </c>
    </row>
    <row r="6" spans="4:4">
      <c r="D6" t="s">
        <v>121</v>
      </c>
    </row>
    <row r="7" ht="15.5" spans="1:4">
      <c r="A7" s="1" t="s">
        <v>63</v>
      </c>
      <c r="B7" s="2">
        <f>(A5+B5)*8</f>
        <v>23304</v>
      </c>
      <c r="D7">
        <v>2.33</v>
      </c>
    </row>
    <row r="8" ht="15.5" spans="1:4">
      <c r="A8" s="1" t="s">
        <v>66</v>
      </c>
      <c r="B8" s="2">
        <f>C5*8</f>
        <v>24840</v>
      </c>
      <c r="D8">
        <v>2.48</v>
      </c>
    </row>
    <row r="9" ht="15.5" spans="1:4">
      <c r="A9" s="1" t="s">
        <v>67</v>
      </c>
      <c r="B9" s="2">
        <f>A5+B5</f>
        <v>2913</v>
      </c>
      <c r="D9">
        <v>0.29</v>
      </c>
    </row>
    <row r="10" ht="15.5" spans="1:4">
      <c r="A10" s="1" t="s">
        <v>68</v>
      </c>
      <c r="B10" s="2">
        <f>1050*8</f>
        <v>8400</v>
      </c>
      <c r="D10">
        <v>0.84</v>
      </c>
    </row>
    <row r="11" ht="15.5" spans="1:4">
      <c r="A11" s="1" t="s">
        <v>69</v>
      </c>
      <c r="B11" s="3">
        <f>(A5+B5+C5)*8*0.12+(A5+B5)/12*8*0.12</f>
        <v>6010.32</v>
      </c>
      <c r="D11">
        <v>0.6</v>
      </c>
    </row>
    <row r="12" ht="15.5" spans="1:2">
      <c r="A12" s="1" t="s">
        <v>71</v>
      </c>
      <c r="B12" s="2"/>
    </row>
    <row r="13" ht="15.5" spans="1:4">
      <c r="A13" s="1" t="s">
        <v>73</v>
      </c>
      <c r="B13" s="2">
        <f>(A5+B5+C5)*8*0.2+(A5+B5)/12*8*0.2</f>
        <v>10017.2</v>
      </c>
      <c r="D13">
        <v>1</v>
      </c>
    </row>
    <row r="14" ht="15.5" spans="1:4">
      <c r="A14" s="1" t="s">
        <v>74</v>
      </c>
      <c r="B14" s="2">
        <f>(A5+B5+C5)*8*0.09+(A5+B5)/12*8*0.09</f>
        <v>4507.74</v>
      </c>
      <c r="D14">
        <v>0.45</v>
      </c>
    </row>
    <row r="15" ht="15.5" spans="1:4">
      <c r="A15" s="1" t="s">
        <v>75</v>
      </c>
      <c r="B15" s="2">
        <f>(A5+B5+C5)*8*0.07+(A5+B5)/12*8*0.07</f>
        <v>3506.02</v>
      </c>
      <c r="D15">
        <v>0.35</v>
      </c>
    </row>
    <row r="16" ht="15.5" spans="1:4">
      <c r="A16" s="1" t="s">
        <v>76</v>
      </c>
      <c r="B16" s="2">
        <f>(A5+B5+C5)*8*0.005+(A5+B5)/12*8*0.005</f>
        <v>250.43</v>
      </c>
      <c r="D16">
        <v>0.03</v>
      </c>
    </row>
    <row r="17" ht="15.5" spans="1:4">
      <c r="A17" s="1" t="s">
        <v>78</v>
      </c>
      <c r="B17" s="2"/>
      <c r="C17">
        <v>2000</v>
      </c>
      <c r="D17">
        <v>0.2</v>
      </c>
    </row>
    <row r="18" ht="15.5" spans="1:4">
      <c r="A18" s="1" t="s">
        <v>79</v>
      </c>
      <c r="B18" s="3"/>
      <c r="C18">
        <v>600</v>
      </c>
      <c r="D18">
        <v>0.06</v>
      </c>
    </row>
    <row r="19" ht="15.5" spans="1:2">
      <c r="A19" s="1" t="s">
        <v>80</v>
      </c>
      <c r="B19" s="2"/>
    </row>
    <row r="20" ht="15.5" spans="1:4">
      <c r="A20" s="1" t="s">
        <v>81</v>
      </c>
      <c r="B20" s="2"/>
      <c r="C20">
        <v>1000</v>
      </c>
      <c r="D20">
        <v>0.1</v>
      </c>
    </row>
    <row r="21" ht="15.5" spans="1:4">
      <c r="A21" s="1" t="s">
        <v>82</v>
      </c>
      <c r="B21" s="2"/>
      <c r="C21">
        <v>3000</v>
      </c>
      <c r="D21">
        <v>0.3</v>
      </c>
    </row>
    <row r="22" ht="15.5" spans="1:2">
      <c r="A22" s="1" t="s">
        <v>83</v>
      </c>
      <c r="B22" s="4"/>
    </row>
    <row r="23" ht="15.5" spans="1:4">
      <c r="A23" s="1" t="s">
        <v>84</v>
      </c>
      <c r="B23" s="2">
        <f>(A5+B5)*8*0.015</f>
        <v>349.56</v>
      </c>
      <c r="D23">
        <v>0.03</v>
      </c>
    </row>
    <row r="24" ht="15.5" spans="1:2">
      <c r="A24" s="1" t="s">
        <v>85</v>
      </c>
      <c r="B24" s="4"/>
    </row>
    <row r="25" ht="15.5" spans="1:4">
      <c r="A25" s="1" t="s">
        <v>86</v>
      </c>
      <c r="B25" s="2">
        <f>(A5+B5)*8*0.02</f>
        <v>466.08</v>
      </c>
      <c r="D25">
        <v>0.05</v>
      </c>
    </row>
    <row r="26" ht="15.5" spans="1:4">
      <c r="A26" s="1" t="s">
        <v>87</v>
      </c>
      <c r="B26" s="2">
        <f>(A5+B5)*8*0.046</f>
        <v>1071.984</v>
      </c>
      <c r="D26">
        <v>0.11</v>
      </c>
    </row>
    <row r="27" ht="15.5" spans="1:2">
      <c r="A27" s="1" t="s">
        <v>88</v>
      </c>
      <c r="B27" s="2"/>
    </row>
    <row r="28" ht="15.5" spans="1:2">
      <c r="A28" s="1" t="s">
        <v>90</v>
      </c>
      <c r="B28" s="4"/>
    </row>
    <row r="29" ht="15.5" spans="1:2">
      <c r="A29" s="1" t="s">
        <v>90</v>
      </c>
      <c r="B29" s="2"/>
    </row>
    <row r="30" ht="15.5" spans="1:2">
      <c r="A30" s="1" t="s">
        <v>90</v>
      </c>
      <c r="B30" s="5"/>
    </row>
    <row r="31" ht="15.5" spans="1:2">
      <c r="A31" s="1" t="s">
        <v>92</v>
      </c>
      <c r="B31" s="4"/>
    </row>
    <row r="32" ht="15.5" spans="1:4">
      <c r="A32" s="1" t="s">
        <v>93</v>
      </c>
      <c r="B32" s="3">
        <v>935</v>
      </c>
      <c r="D32">
        <v>0.09</v>
      </c>
    </row>
    <row r="33" spans="2:4">
      <c r="B33">
        <f>SUM(B7:B32)</f>
        <v>86571.334</v>
      </c>
      <c r="D33">
        <f>SUM(D7:D32)</f>
        <v>9.31</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封面</vt:lpstr>
      <vt:lpstr>人员情况表</vt:lpstr>
      <vt:lpstr>预算调整情况表</vt:lpstr>
      <vt:lpstr>吴慧芳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2019-04-18T07:32:11Z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2052-11.1.0.8412</vt:lpwstr>
  </property>
</Properties>
</file>