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730" windowHeight="9375" tabRatio="681" firstSheet="11" activeTab="11"/>
  </bookViews>
  <sheets>
    <sheet name="封面" sheetId="49" r:id="rId1"/>
    <sheet name="目录" sheetId="50" r:id="rId2"/>
    <sheet name="表一—2018年全州收入" sheetId="2" r:id="rId3"/>
    <sheet name="表二—2018年全州支出" sheetId="3" r:id="rId4"/>
    <sheet name="表三-2018年全州平衡" sheetId="40" r:id="rId5"/>
    <sheet name="表四-2018年本级收入" sheetId="47" r:id="rId6"/>
    <sheet name="表五—2018年本级支出" sheetId="8" r:id="rId7"/>
    <sheet name="表六-2018年州本级平衡." sheetId="44" r:id="rId8"/>
    <sheet name="表七-2018年各县市收入 " sheetId="12" r:id="rId9"/>
    <sheet name="表八-2018年各市县支出" sheetId="13" r:id="rId10"/>
    <sheet name="表九—2018年对下补助" sheetId="11" r:id="rId11"/>
    <sheet name="表十—对下补助分县市、分项目" sheetId="48" r:id="rId12"/>
    <sheet name="表十一—2019年全州收入" sheetId="23" r:id="rId13"/>
    <sheet name="表十二—2019年全州支出" sheetId="26" r:id="rId14"/>
    <sheet name="表十三-2019年全州平衡" sheetId="45" r:id="rId15"/>
    <sheet name="表十四-2019年本级收入" sheetId="24" r:id="rId16"/>
    <sheet name="表十五—2019年本级支出" sheetId="25" r:id="rId17"/>
    <sheet name="表十六-2019年州本级平衡" sheetId="46" r:id="rId18"/>
    <sheet name="表十七—支出经济分类" sheetId="38" r:id="rId19"/>
    <sheet name="表十八—2019年对下补助" sheetId="10" r:id="rId20"/>
    <sheet name="表十九—2019年对下补助分地区、项目" sheetId="39" r:id="rId21"/>
    <sheet name="表二十明细表" sheetId="35" r:id="rId22"/>
  </sheets>
  <definedNames>
    <definedName name="_xlnm._FilterDatabase" localSheetId="21" hidden="1">表二十明细表!#REF!</definedName>
    <definedName name="_xlnm.Print_Area" localSheetId="9">'表八-2018年各市县支出'!$A$1:$D$26</definedName>
    <definedName name="_xlnm.Print_Area" localSheetId="3">表二—2018年全州支出!$A$1:$E$30</definedName>
    <definedName name="_xlnm.Print_Area" localSheetId="21">表二十明细表!$A$1:$D$739</definedName>
    <definedName name="_xlnm.Print_Area" localSheetId="10">表九—2018年对下补助!$A$1:$D$30</definedName>
    <definedName name="_xlnm.Print_Area" localSheetId="7">'表六-2018年州本级平衡.'!$A$1:$D$36</definedName>
    <definedName name="_xlnm.Print_Area" localSheetId="8">'表七-2018年各县市收入 '!$A$1:$D$26</definedName>
    <definedName name="_xlnm.Print_Area" localSheetId="4">'表三-2018年全州平衡'!$A$1:$D$40</definedName>
    <definedName name="_xlnm.Print_Area" localSheetId="19">表十八—2019年对下补助!$A$1:$D$35</definedName>
    <definedName name="_xlnm.Print_Area" localSheetId="13">表十二—2019年全州支出!$A$1:$D$30</definedName>
    <definedName name="_xlnm.Print_Area" localSheetId="17">'表十六-2019年州本级平衡'!$A$1:$D$43</definedName>
    <definedName name="_xlnm.Print_Area" localSheetId="18">表十七—支出经济分类!$A$1:$B$90</definedName>
    <definedName name="_xlnm.Print_Area" localSheetId="14">'表十三-2019年全州平衡'!$A$1:$D$46</definedName>
    <definedName name="_xlnm.Print_Area" localSheetId="15">'表十四-2019年本级收入'!$A$1:$E$23</definedName>
    <definedName name="_xlnm.Print_Area" localSheetId="16">表十五—2019年本级支出!$A$1:$E$30</definedName>
    <definedName name="_xlnm.Print_Area" localSheetId="12">表十一—2019年全州收入!$A$1:$D$30</definedName>
    <definedName name="_xlnm.Print_Area" localSheetId="5">'表四-2018年本级收入'!$A$1:$F$23</definedName>
    <definedName name="_xlnm.Print_Area" localSheetId="6">表五—2018年本级支出!$A$1:$E$29</definedName>
    <definedName name="_xlnm.Print_Area" localSheetId="2">表一—2018年全州收入!$A$1:$F$30</definedName>
    <definedName name="_xlnm.Print_Titles" localSheetId="21">表二十明细表!$1:$4</definedName>
    <definedName name="_xlnm.Print_Titles" localSheetId="11">表十—对下补助分县市、分项目!$1:$3</definedName>
    <definedName name="_xlnm.Print_Titles" localSheetId="20">表十九—2019年对下补助分地区、项目!$1:$3</definedName>
    <definedName name="_xlnm.Print_Titles" localSheetId="18">表十七—支出经济分类!$1:$3</definedName>
  </definedNames>
  <calcPr calcId="145621" fullPrecision="0"/>
</workbook>
</file>

<file path=xl/calcChain.xml><?xml version="1.0" encoding="utf-8"?>
<calcChain xmlns="http://schemas.openxmlformats.org/spreadsheetml/2006/main">
  <c r="K31" i="39" l="1"/>
  <c r="J31" i="39"/>
  <c r="I31" i="39"/>
  <c r="H31" i="39"/>
  <c r="G31" i="39"/>
  <c r="F31" i="39"/>
  <c r="E31" i="39"/>
  <c r="D31" i="39"/>
  <c r="C31" i="39"/>
  <c r="B31" i="39"/>
  <c r="B66" i="38" l="1"/>
  <c r="B63" i="38"/>
  <c r="B60" i="38"/>
  <c r="B58" i="38"/>
  <c r="B55" i="38"/>
  <c r="B49" i="38"/>
  <c r="B46" i="38"/>
  <c r="B42" i="38"/>
  <c r="B39" i="38"/>
  <c r="B35" i="38"/>
  <c r="B28" i="38"/>
  <c r="B20" i="38"/>
  <c r="B9" i="38"/>
  <c r="B4" i="38"/>
  <c r="B72" i="38" l="1"/>
  <c r="D1340" i="35" l="1"/>
  <c r="D1339" i="35"/>
  <c r="D1306" i="35" s="1"/>
  <c r="D1336" i="35"/>
  <c r="B1336" i="35"/>
  <c r="B1312" i="35"/>
  <c r="B1308" i="35"/>
  <c r="B1307" i="35"/>
  <c r="B1306" i="35" s="1"/>
  <c r="D1305" i="35"/>
  <c r="D1368" i="35" s="1"/>
  <c r="B10" i="35"/>
  <c r="B1305" i="35" s="1"/>
  <c r="B5" i="35"/>
  <c r="B97" i="39"/>
  <c r="B96" i="39"/>
  <c r="B95" i="39"/>
  <c r="B94" i="39"/>
  <c r="B93" i="39"/>
  <c r="B92" i="39"/>
  <c r="B91" i="39"/>
  <c r="B90" i="39"/>
  <c r="B89" i="39"/>
  <c r="B88" i="39"/>
  <c r="B87" i="39"/>
  <c r="B86" i="39"/>
  <c r="B85" i="39"/>
  <c r="B84" i="39"/>
  <c r="B83" i="39"/>
  <c r="B82" i="39"/>
  <c r="B81" i="39"/>
  <c r="B80" i="39"/>
  <c r="B79" i="39"/>
  <c r="B78" i="39"/>
  <c r="B77" i="39"/>
  <c r="B76" i="39"/>
  <c r="B75" i="39"/>
  <c r="B74" i="39"/>
  <c r="B73" i="39"/>
  <c r="B72" i="39"/>
  <c r="B71" i="39"/>
  <c r="B70" i="39"/>
  <c r="B69" i="39"/>
  <c r="B68" i="39"/>
  <c r="B67" i="39"/>
  <c r="B66" i="39"/>
  <c r="B65" i="39"/>
  <c r="B64" i="39"/>
  <c r="B63" i="39"/>
  <c r="B62" i="39"/>
  <c r="B61" i="39"/>
  <c r="B60" i="39"/>
  <c r="B59" i="39"/>
  <c r="B58" i="39"/>
  <c r="B57" i="39"/>
  <c r="B56" i="39"/>
  <c r="B55" i="39"/>
  <c r="B54" i="39"/>
  <c r="B53" i="39"/>
  <c r="B52" i="39"/>
  <c r="B51" i="39"/>
  <c r="B50" i="39"/>
  <c r="B49" i="39"/>
  <c r="B48" i="39"/>
  <c r="B47" i="39"/>
  <c r="B46" i="39"/>
  <c r="B45" i="39"/>
  <c r="B44" i="39"/>
  <c r="B43" i="39"/>
  <c r="B42" i="39"/>
  <c r="B41" i="39"/>
  <c r="B40" i="39"/>
  <c r="B39" i="39"/>
  <c r="B38" i="39"/>
  <c r="B37" i="39"/>
  <c r="B36" i="39"/>
  <c r="B35" i="39"/>
  <c r="B34" i="39"/>
  <c r="B33" i="39"/>
  <c r="B32" i="39"/>
  <c r="B30" i="39"/>
  <c r="B29" i="39"/>
  <c r="B28" i="39"/>
  <c r="B27" i="39"/>
  <c r="B26" i="39"/>
  <c r="B25" i="39"/>
  <c r="B24" i="39"/>
  <c r="B23" i="39"/>
  <c r="B22" i="39"/>
  <c r="B21" i="39"/>
  <c r="B20" i="39"/>
  <c r="B19" i="39"/>
  <c r="B18" i="39"/>
  <c r="B17" i="39"/>
  <c r="B16" i="39"/>
  <c r="B15" i="39"/>
  <c r="B14" i="39"/>
  <c r="B13" i="39"/>
  <c r="B12" i="39"/>
  <c r="B11" i="39"/>
  <c r="B10" i="39"/>
  <c r="K9" i="39"/>
  <c r="J9" i="39"/>
  <c r="I9" i="39"/>
  <c r="H9" i="39"/>
  <c r="G9" i="39"/>
  <c r="F9" i="39"/>
  <c r="E9" i="39"/>
  <c r="D9" i="39"/>
  <c r="C9" i="39"/>
  <c r="B8" i="39"/>
  <c r="B7" i="39"/>
  <c r="B6" i="39"/>
  <c r="B5" i="39"/>
  <c r="K4" i="39"/>
  <c r="J4" i="39"/>
  <c r="I4" i="39"/>
  <c r="H4" i="39"/>
  <c r="G4" i="39"/>
  <c r="F4" i="39"/>
  <c r="E4" i="39"/>
  <c r="D4" i="39"/>
  <c r="C4" i="39"/>
  <c r="D31" i="10"/>
  <c r="D30" i="10"/>
  <c r="D24" i="10"/>
  <c r="D23" i="10"/>
  <c r="D22" i="10"/>
  <c r="D21" i="10"/>
  <c r="D19" i="10"/>
  <c r="D18" i="10"/>
  <c r="D16" i="10"/>
  <c r="D15" i="10"/>
  <c r="D14" i="10"/>
  <c r="D13" i="10"/>
  <c r="D12" i="10"/>
  <c r="D11" i="10"/>
  <c r="D10" i="10"/>
  <c r="D9" i="10"/>
  <c r="C9" i="10"/>
  <c r="B9" i="10"/>
  <c r="B34" i="10" s="1"/>
  <c r="D8" i="10"/>
  <c r="D7" i="10"/>
  <c r="D6" i="10"/>
  <c r="D5" i="10"/>
  <c r="C4" i="10"/>
  <c r="C34" i="10" s="1"/>
  <c r="D34" i="10" s="1"/>
  <c r="B4" i="10"/>
  <c r="D43" i="46"/>
  <c r="B34" i="46"/>
  <c r="B11" i="46"/>
  <c r="B7" i="46"/>
  <c r="D6" i="46"/>
  <c r="B6" i="46"/>
  <c r="B43" i="46" s="1"/>
  <c r="D30" i="25"/>
  <c r="E30" i="25" s="1"/>
  <c r="C30" i="25"/>
  <c r="B30" i="25"/>
  <c r="E27" i="25"/>
  <c r="E26" i="25"/>
  <c r="E25" i="25"/>
  <c r="E22" i="25"/>
  <c r="E21" i="25"/>
  <c r="E20" i="25"/>
  <c r="E19" i="25"/>
  <c r="E18" i="25"/>
  <c r="E17" i="25"/>
  <c r="E16" i="25"/>
  <c r="E15" i="25"/>
  <c r="E14" i="25"/>
  <c r="E13" i="25"/>
  <c r="E12" i="25"/>
  <c r="E11" i="25"/>
  <c r="E10" i="25"/>
  <c r="E9" i="25"/>
  <c r="E8" i="25"/>
  <c r="E7" i="25"/>
  <c r="E6" i="25"/>
  <c r="E5" i="25"/>
  <c r="E4" i="25"/>
  <c r="D23" i="24"/>
  <c r="E23" i="24" s="1"/>
  <c r="B23" i="24"/>
  <c r="E20" i="24"/>
  <c r="E18" i="24"/>
  <c r="E16" i="24"/>
  <c r="E15" i="24"/>
  <c r="E14" i="24"/>
  <c r="E13" i="24"/>
  <c r="D13" i="24"/>
  <c r="C13" i="24"/>
  <c r="B13" i="24"/>
  <c r="E9" i="24"/>
  <c r="E5" i="24"/>
  <c r="E4" i="24"/>
  <c r="D4" i="24"/>
  <c r="C4" i="24"/>
  <c r="C23" i="24" s="1"/>
  <c r="B4" i="24"/>
  <c r="D46" i="45"/>
  <c r="B37" i="45"/>
  <c r="B12" i="45"/>
  <c r="B6" i="45"/>
  <c r="B5" i="45" s="1"/>
  <c r="B46" i="45" s="1"/>
  <c r="D5" i="45"/>
  <c r="C30" i="26"/>
  <c r="D30" i="26" s="1"/>
  <c r="B30" i="26"/>
  <c r="D27" i="26"/>
  <c r="D26" i="26"/>
  <c r="D25" i="26"/>
  <c r="D23" i="26"/>
  <c r="D22" i="26"/>
  <c r="D21" i="26"/>
  <c r="D20" i="26"/>
  <c r="D19" i="26"/>
  <c r="D18" i="26"/>
  <c r="D17" i="26"/>
  <c r="D16" i="26"/>
  <c r="D15" i="26"/>
  <c r="D14" i="26"/>
  <c r="D13" i="26"/>
  <c r="D12" i="26"/>
  <c r="D11" i="26"/>
  <c r="D10" i="26"/>
  <c r="D9" i="26"/>
  <c r="D8" i="26"/>
  <c r="D7" i="26"/>
  <c r="D6" i="26"/>
  <c r="D5" i="26"/>
  <c r="D4" i="26"/>
  <c r="D28" i="23"/>
  <c r="D27" i="23"/>
  <c r="D26" i="23"/>
  <c r="D25" i="23"/>
  <c r="D24" i="23"/>
  <c r="D23" i="23"/>
  <c r="D22" i="23"/>
  <c r="D21" i="23"/>
  <c r="D20" i="23"/>
  <c r="C20" i="23"/>
  <c r="B20" i="23"/>
  <c r="D18" i="23"/>
  <c r="D17" i="23"/>
  <c r="D16" i="23"/>
  <c r="D15" i="23"/>
  <c r="D14" i="23"/>
  <c r="D13" i="23"/>
  <c r="D12" i="23"/>
  <c r="D11" i="23"/>
  <c r="D10" i="23"/>
  <c r="D9" i="23"/>
  <c r="D8" i="23"/>
  <c r="D7" i="23"/>
  <c r="D6" i="23"/>
  <c r="D5" i="23"/>
  <c r="C4" i="23"/>
  <c r="D4" i="23" s="1"/>
  <c r="B4" i="23"/>
  <c r="B30" i="23" s="1"/>
  <c r="B349" i="48"/>
  <c r="B348" i="48"/>
  <c r="B347" i="48"/>
  <c r="B346" i="48"/>
  <c r="B345" i="48"/>
  <c r="B344" i="48"/>
  <c r="B343" i="48"/>
  <c r="B342" i="48"/>
  <c r="B341" i="48"/>
  <c r="B340" i="48"/>
  <c r="B339" i="48"/>
  <c r="B338" i="48"/>
  <c r="B337" i="48"/>
  <c r="B336" i="48"/>
  <c r="B335" i="48"/>
  <c r="B334" i="48"/>
  <c r="B333" i="48"/>
  <c r="B332" i="48"/>
  <c r="B331" i="48"/>
  <c r="B330" i="48"/>
  <c r="B329" i="48"/>
  <c r="B328" i="48"/>
  <c r="B327" i="48"/>
  <c r="B326" i="48"/>
  <c r="B325" i="48"/>
  <c r="B324" i="48"/>
  <c r="B323" i="48"/>
  <c r="B322" i="48"/>
  <c r="B321" i="48"/>
  <c r="B320" i="48"/>
  <c r="B319" i="48"/>
  <c r="B318" i="48"/>
  <c r="B317" i="48"/>
  <c r="B316" i="48"/>
  <c r="B315" i="48"/>
  <c r="B314" i="48"/>
  <c r="B313" i="48"/>
  <c r="B312" i="48"/>
  <c r="B311" i="48"/>
  <c r="B310" i="48"/>
  <c r="B309" i="48"/>
  <c r="B308" i="48"/>
  <c r="B307" i="48"/>
  <c r="B306" i="48"/>
  <c r="B305" i="48"/>
  <c r="B304" i="48"/>
  <c r="B303" i="48"/>
  <c r="B302" i="48"/>
  <c r="B301" i="48"/>
  <c r="B300" i="48"/>
  <c r="B299" i="48"/>
  <c r="B298" i="48"/>
  <c r="B297" i="48"/>
  <c r="B296" i="48"/>
  <c r="B295" i="48"/>
  <c r="B294" i="48"/>
  <c r="B293" i="48"/>
  <c r="B292" i="48"/>
  <c r="B291" i="48"/>
  <c r="B290" i="48"/>
  <c r="B289" i="48"/>
  <c r="B288" i="48"/>
  <c r="B287" i="48"/>
  <c r="B286" i="48"/>
  <c r="B285" i="48"/>
  <c r="B284" i="48"/>
  <c r="B283" i="48"/>
  <c r="B282" i="48"/>
  <c r="B281" i="48"/>
  <c r="B280" i="48"/>
  <c r="B279" i="48"/>
  <c r="B278" i="48"/>
  <c r="B277" i="48"/>
  <c r="B276" i="48"/>
  <c r="B275" i="48"/>
  <c r="B274" i="48"/>
  <c r="B273" i="48"/>
  <c r="B272" i="48"/>
  <c r="B271" i="48"/>
  <c r="B270" i="48"/>
  <c r="B269" i="48"/>
  <c r="B268" i="48"/>
  <c r="B267" i="48"/>
  <c r="B266" i="48"/>
  <c r="B265" i="48"/>
  <c r="B264" i="48"/>
  <c r="B263" i="48"/>
  <c r="B262" i="48"/>
  <c r="B261" i="48"/>
  <c r="B260" i="48"/>
  <c r="B259" i="48"/>
  <c r="B258" i="48"/>
  <c r="B257" i="48"/>
  <c r="B256" i="48"/>
  <c r="B255" i="48"/>
  <c r="B254" i="48"/>
  <c r="B253" i="48"/>
  <c r="B252" i="48"/>
  <c r="B251" i="48"/>
  <c r="B250" i="48"/>
  <c r="B249" i="48"/>
  <c r="B248" i="48"/>
  <c r="B247" i="48"/>
  <c r="B246" i="48"/>
  <c r="B245" i="48"/>
  <c r="B244" i="48"/>
  <c r="B243" i="48"/>
  <c r="B242" i="48"/>
  <c r="B241" i="48"/>
  <c r="B240" i="48"/>
  <c r="B239" i="48"/>
  <c r="B238" i="48"/>
  <c r="B237" i="48"/>
  <c r="B236" i="48"/>
  <c r="B235" i="48"/>
  <c r="B234" i="48"/>
  <c r="B233" i="48"/>
  <c r="B232" i="48"/>
  <c r="B231" i="48"/>
  <c r="B230" i="48"/>
  <c r="B229" i="48"/>
  <c r="B228" i="48"/>
  <c r="B227" i="48"/>
  <c r="B226" i="48"/>
  <c r="B225" i="48"/>
  <c r="B224" i="48"/>
  <c r="B223" i="48"/>
  <c r="B222" i="48"/>
  <c r="B221" i="48"/>
  <c r="B220" i="48"/>
  <c r="B219" i="48"/>
  <c r="B218" i="48"/>
  <c r="B217" i="48"/>
  <c r="B216" i="48"/>
  <c r="B215" i="48"/>
  <c r="B214" i="48"/>
  <c r="B213" i="48"/>
  <c r="B212" i="48"/>
  <c r="B211" i="48"/>
  <c r="B210" i="48"/>
  <c r="B209" i="48"/>
  <c r="B208" i="48"/>
  <c r="B207" i="48"/>
  <c r="B206" i="48"/>
  <c r="B205" i="48"/>
  <c r="B204" i="48"/>
  <c r="B203" i="48"/>
  <c r="B202" i="48"/>
  <c r="B201" i="48"/>
  <c r="B200" i="48"/>
  <c r="B199" i="48"/>
  <c r="B198" i="48"/>
  <c r="B197" i="48"/>
  <c r="B196" i="48"/>
  <c r="B195" i="48"/>
  <c r="B194" i="48"/>
  <c r="B193" i="48"/>
  <c r="B192" i="48"/>
  <c r="B191" i="48"/>
  <c r="B190" i="48"/>
  <c r="B189" i="48"/>
  <c r="B188" i="48"/>
  <c r="B187" i="48"/>
  <c r="B186" i="48"/>
  <c r="B185" i="48"/>
  <c r="B184" i="48"/>
  <c r="B183" i="48"/>
  <c r="B182" i="48"/>
  <c r="B181" i="48"/>
  <c r="B180" i="48"/>
  <c r="B179" i="48"/>
  <c r="B178" i="48"/>
  <c r="B177" i="48"/>
  <c r="B176" i="48"/>
  <c r="B175" i="48"/>
  <c r="B174" i="48"/>
  <c r="B173" i="48"/>
  <c r="B172" i="48"/>
  <c r="B171" i="48"/>
  <c r="B170" i="48"/>
  <c r="B169" i="48"/>
  <c r="B168" i="48"/>
  <c r="B167" i="48"/>
  <c r="B166" i="48"/>
  <c r="B165" i="48"/>
  <c r="B164" i="48"/>
  <c r="B163" i="48"/>
  <c r="B162" i="48"/>
  <c r="B161" i="48"/>
  <c r="B160" i="48"/>
  <c r="B159" i="48"/>
  <c r="B158" i="48"/>
  <c r="B157" i="48"/>
  <c r="B156" i="48"/>
  <c r="B155" i="48"/>
  <c r="B154" i="48"/>
  <c r="B153" i="48"/>
  <c r="B152" i="48"/>
  <c r="B151" i="48"/>
  <c r="B150" i="48"/>
  <c r="B149" i="48"/>
  <c r="B148" i="48"/>
  <c r="B147" i="48"/>
  <c r="B146" i="48"/>
  <c r="B145" i="48"/>
  <c r="B144" i="48"/>
  <c r="B143" i="48"/>
  <c r="B142" i="48"/>
  <c r="B141" i="48"/>
  <c r="B140" i="48"/>
  <c r="B139" i="48"/>
  <c r="B138" i="48"/>
  <c r="B137" i="48"/>
  <c r="B136" i="48"/>
  <c r="B135" i="48"/>
  <c r="B134" i="48"/>
  <c r="B133" i="48"/>
  <c r="B132" i="48"/>
  <c r="B131" i="48"/>
  <c r="B130" i="48"/>
  <c r="B129" i="48"/>
  <c r="B128" i="48"/>
  <c r="B127" i="48"/>
  <c r="B126" i="48"/>
  <c r="B125" i="48"/>
  <c r="B124" i="48"/>
  <c r="B123" i="48"/>
  <c r="B122" i="48"/>
  <c r="B121" i="48"/>
  <c r="B120" i="48"/>
  <c r="B119" i="48"/>
  <c r="B118" i="48"/>
  <c r="B117" i="48"/>
  <c r="B116" i="48"/>
  <c r="B115" i="48"/>
  <c r="B114" i="48"/>
  <c r="B113" i="48"/>
  <c r="B112" i="48"/>
  <c r="B111" i="48"/>
  <c r="B110" i="48"/>
  <c r="B109" i="48"/>
  <c r="B108" i="48"/>
  <c r="B107" i="48"/>
  <c r="B106" i="48"/>
  <c r="B105" i="48"/>
  <c r="B104" i="48"/>
  <c r="B103" i="48"/>
  <c r="B102" i="48"/>
  <c r="B101" i="48"/>
  <c r="B100" i="48"/>
  <c r="B99" i="48"/>
  <c r="B98" i="48"/>
  <c r="B97" i="48"/>
  <c r="B96" i="48"/>
  <c r="B95" i="48"/>
  <c r="B94" i="48"/>
  <c r="B93" i="48"/>
  <c r="B92" i="48"/>
  <c r="B91" i="48"/>
  <c r="B90" i="48"/>
  <c r="B89" i="48"/>
  <c r="B88" i="48"/>
  <c r="B87" i="48"/>
  <c r="B86" i="48"/>
  <c r="B85" i="48"/>
  <c r="B84" i="48"/>
  <c r="B83" i="48"/>
  <c r="B82" i="48"/>
  <c r="B81" i="48"/>
  <c r="B80" i="48"/>
  <c r="B79" i="48"/>
  <c r="B78" i="48"/>
  <c r="B77" i="48"/>
  <c r="B76" i="48"/>
  <c r="B75" i="48"/>
  <c r="B74" i="48"/>
  <c r="B73" i="48"/>
  <c r="B72" i="48"/>
  <c r="B71" i="48"/>
  <c r="B70" i="48"/>
  <c r="B69" i="48"/>
  <c r="B68" i="48"/>
  <c r="B67" i="48"/>
  <c r="B66" i="48"/>
  <c r="B65" i="48"/>
  <c r="B64" i="48"/>
  <c r="B63" i="48"/>
  <c r="B62" i="48"/>
  <c r="B61" i="48"/>
  <c r="B60" i="48"/>
  <c r="B59" i="48"/>
  <c r="B58" i="48"/>
  <c r="B57" i="48"/>
  <c r="B56" i="48"/>
  <c r="B55" i="48"/>
  <c r="B54" i="48"/>
  <c r="B53" i="48"/>
  <c r="B52" i="48"/>
  <c r="B51" i="48"/>
  <c r="B50" i="48"/>
  <c r="B49" i="48"/>
  <c r="B48" i="48"/>
  <c r="B47" i="48"/>
  <c r="B46" i="48"/>
  <c r="B45" i="48"/>
  <c r="B44" i="48"/>
  <c r="B43" i="48"/>
  <c r="B42" i="48"/>
  <c r="B41" i="48"/>
  <c r="B40" i="48"/>
  <c r="B39" i="48"/>
  <c r="B38" i="48"/>
  <c r="B37" i="48"/>
  <c r="B36" i="48"/>
  <c r="B35" i="48"/>
  <c r="B34" i="48"/>
  <c r="B33" i="48"/>
  <c r="B32" i="48"/>
  <c r="B31" i="48"/>
  <c r="B29" i="48" s="1"/>
  <c r="B30" i="48"/>
  <c r="K29" i="48"/>
  <c r="J29" i="48"/>
  <c r="I29" i="48"/>
  <c r="H29" i="48"/>
  <c r="G29" i="48"/>
  <c r="F29" i="48"/>
  <c r="E29" i="48"/>
  <c r="D29" i="48"/>
  <c r="C29" i="48"/>
  <c r="B27" i="48"/>
  <c r="B26" i="48"/>
  <c r="B25" i="48"/>
  <c r="B24" i="48"/>
  <c r="B23" i="48"/>
  <c r="B22" i="48"/>
  <c r="B21" i="48"/>
  <c r="B20" i="48"/>
  <c r="B19" i="48"/>
  <c r="B18" i="48"/>
  <c r="B17" i="48"/>
  <c r="B16" i="48"/>
  <c r="B15" i="48"/>
  <c r="B14" i="48"/>
  <c r="B13" i="48"/>
  <c r="B12" i="48"/>
  <c r="B11" i="48"/>
  <c r="B10" i="48" s="1"/>
  <c r="K10" i="48"/>
  <c r="J10" i="48"/>
  <c r="I10" i="48"/>
  <c r="H10" i="48"/>
  <c r="G10" i="48"/>
  <c r="F10" i="48"/>
  <c r="E10" i="48"/>
  <c r="D10" i="48"/>
  <c r="C10" i="48"/>
  <c r="B9" i="48"/>
  <c r="B8" i="48"/>
  <c r="B7" i="48"/>
  <c r="B6" i="48"/>
  <c r="B5" i="48"/>
  <c r="B4" i="48" s="1"/>
  <c r="K4" i="48"/>
  <c r="K351" i="48" s="1"/>
  <c r="J4" i="48"/>
  <c r="J351" i="48" s="1"/>
  <c r="I4" i="48"/>
  <c r="I351" i="48" s="1"/>
  <c r="H4" i="48"/>
  <c r="H351" i="48" s="1"/>
  <c r="G4" i="48"/>
  <c r="G351" i="48" s="1"/>
  <c r="F4" i="48"/>
  <c r="F351" i="48" s="1"/>
  <c r="E4" i="48"/>
  <c r="E351" i="48" s="1"/>
  <c r="D4" i="48"/>
  <c r="D351" i="48" s="1"/>
  <c r="C4" i="48"/>
  <c r="C351" i="48" s="1"/>
  <c r="B30" i="11"/>
  <c r="D30" i="11" s="1"/>
  <c r="D27" i="11"/>
  <c r="D23" i="11"/>
  <c r="D22" i="11"/>
  <c r="D21" i="11"/>
  <c r="D20" i="11"/>
  <c r="D19" i="11"/>
  <c r="D18" i="11"/>
  <c r="D17" i="11"/>
  <c r="D16" i="11"/>
  <c r="D15" i="11"/>
  <c r="D14" i="11"/>
  <c r="D13" i="11"/>
  <c r="D12" i="11"/>
  <c r="D11" i="11"/>
  <c r="C10" i="11"/>
  <c r="C30" i="11" s="1"/>
  <c r="B10" i="11"/>
  <c r="D6" i="11"/>
  <c r="D5" i="11"/>
  <c r="D4" i="11"/>
  <c r="C4" i="11"/>
  <c r="B4" i="11"/>
  <c r="C26" i="13"/>
  <c r="D26" i="13" s="1"/>
  <c r="B26" i="13"/>
  <c r="D25" i="13"/>
  <c r="D24" i="13"/>
  <c r="D23" i="13"/>
  <c r="D22" i="13"/>
  <c r="D21" i="13"/>
  <c r="D20" i="13"/>
  <c r="D19" i="13"/>
  <c r="D18" i="13"/>
  <c r="D17" i="13"/>
  <c r="D16" i="13"/>
  <c r="D15" i="13"/>
  <c r="D14" i="13"/>
  <c r="D13" i="13"/>
  <c r="D12" i="13"/>
  <c r="D11" i="13"/>
  <c r="D10" i="13"/>
  <c r="D9" i="13"/>
  <c r="D8" i="13"/>
  <c r="D7" i="13"/>
  <c r="D6" i="13"/>
  <c r="D5" i="13"/>
  <c r="D4" i="13"/>
  <c r="D26" i="12"/>
  <c r="C26" i="12"/>
  <c r="B26" i="12"/>
  <c r="D25" i="12"/>
  <c r="D24" i="12"/>
  <c r="D23" i="12"/>
  <c r="D22" i="12"/>
  <c r="D21" i="12"/>
  <c r="D20" i="12"/>
  <c r="D19" i="12"/>
  <c r="D18" i="12"/>
  <c r="D17" i="12"/>
  <c r="D16" i="12"/>
  <c r="D15" i="12"/>
  <c r="D14" i="12"/>
  <c r="D13" i="12"/>
  <c r="D12" i="12"/>
  <c r="D11" i="12"/>
  <c r="D10" i="12"/>
  <c r="D9" i="12"/>
  <c r="D8" i="12"/>
  <c r="D7" i="12"/>
  <c r="D6" i="12"/>
  <c r="D5" i="12"/>
  <c r="D4" i="12"/>
  <c r="B29" i="44"/>
  <c r="D25" i="44"/>
  <c r="B11" i="44"/>
  <c r="B7" i="44"/>
  <c r="B6" i="44" s="1"/>
  <c r="B36" i="44" s="1"/>
  <c r="D5" i="44"/>
  <c r="D36" i="44" s="1"/>
  <c r="D29" i="8"/>
  <c r="E29" i="8" s="1"/>
  <c r="C29" i="8"/>
  <c r="B29" i="8"/>
  <c r="E26" i="8"/>
  <c r="E25" i="8"/>
  <c r="E24" i="8"/>
  <c r="E22" i="8"/>
  <c r="E21" i="8"/>
  <c r="E20" i="8"/>
  <c r="E19" i="8"/>
  <c r="E18" i="8"/>
  <c r="E17" i="8"/>
  <c r="E16" i="8"/>
  <c r="E15" i="8"/>
  <c r="E14" i="8"/>
  <c r="E13" i="8"/>
  <c r="E12" i="8"/>
  <c r="E11" i="8"/>
  <c r="E10" i="8"/>
  <c r="E9" i="8"/>
  <c r="E8" i="8"/>
  <c r="E7" i="8"/>
  <c r="E6" i="8"/>
  <c r="E5" i="8"/>
  <c r="E4" i="8"/>
  <c r="C23" i="47"/>
  <c r="F21" i="47"/>
  <c r="F20" i="47"/>
  <c r="E20" i="47"/>
  <c r="F18" i="47"/>
  <c r="E18" i="47"/>
  <c r="F16" i="47"/>
  <c r="E16" i="47"/>
  <c r="F15" i="47"/>
  <c r="E15" i="47"/>
  <c r="F14" i="47"/>
  <c r="E14" i="47"/>
  <c r="D13" i="47"/>
  <c r="F13" i="47" s="1"/>
  <c r="C13" i="47"/>
  <c r="B13" i="47"/>
  <c r="F9" i="47"/>
  <c r="E9" i="47"/>
  <c r="F6" i="47"/>
  <c r="F5" i="47"/>
  <c r="E5" i="47"/>
  <c r="D4" i="47"/>
  <c r="D23" i="47" s="1"/>
  <c r="C4" i="47"/>
  <c r="B4" i="47"/>
  <c r="B23" i="47" s="1"/>
  <c r="B33" i="40"/>
  <c r="D31" i="40"/>
  <c r="B12" i="40"/>
  <c r="B6" i="40"/>
  <c r="D5" i="40"/>
  <c r="D40" i="40" s="1"/>
  <c r="B5" i="40"/>
  <c r="B40" i="40" s="1"/>
  <c r="D30" i="3"/>
  <c r="E30" i="3" s="1"/>
  <c r="C30" i="3"/>
  <c r="B30" i="3"/>
  <c r="E26" i="3"/>
  <c r="E25" i="3"/>
  <c r="E24" i="3"/>
  <c r="E22" i="3"/>
  <c r="E21" i="3"/>
  <c r="E20" i="3"/>
  <c r="E19" i="3"/>
  <c r="E18" i="3"/>
  <c r="E17" i="3"/>
  <c r="E16" i="3"/>
  <c r="E15" i="3"/>
  <c r="E14" i="3"/>
  <c r="E13" i="3"/>
  <c r="E12" i="3"/>
  <c r="E11" i="3"/>
  <c r="E10" i="3"/>
  <c r="E9" i="3"/>
  <c r="E8" i="3"/>
  <c r="E7" i="3"/>
  <c r="E6" i="3"/>
  <c r="E5" i="3"/>
  <c r="E4" i="3"/>
  <c r="F28" i="2"/>
  <c r="E28" i="2"/>
  <c r="F27" i="2"/>
  <c r="E27" i="2"/>
  <c r="F26" i="2"/>
  <c r="E26" i="2"/>
  <c r="F25" i="2"/>
  <c r="E25" i="2"/>
  <c r="F23" i="2"/>
  <c r="E23" i="2"/>
  <c r="F22" i="2"/>
  <c r="E22" i="2"/>
  <c r="F21" i="2"/>
  <c r="E21" i="2"/>
  <c r="D20" i="2"/>
  <c r="E20" i="2" s="1"/>
  <c r="C20" i="2"/>
  <c r="B20" i="2"/>
  <c r="E18" i="2"/>
  <c r="F17" i="2"/>
  <c r="E17" i="2"/>
  <c r="F16" i="2"/>
  <c r="E16" i="2"/>
  <c r="F15" i="2"/>
  <c r="E15" i="2"/>
  <c r="F14" i="2"/>
  <c r="E14" i="2"/>
  <c r="F13" i="2"/>
  <c r="E13" i="2"/>
  <c r="F12" i="2"/>
  <c r="E12" i="2"/>
  <c r="F11" i="2"/>
  <c r="E11" i="2"/>
  <c r="F10" i="2"/>
  <c r="E10" i="2"/>
  <c r="F9" i="2"/>
  <c r="E9" i="2"/>
  <c r="F8" i="2"/>
  <c r="E8" i="2"/>
  <c r="F7" i="2"/>
  <c r="E7" i="2"/>
  <c r="F6" i="2"/>
  <c r="F5" i="2"/>
  <c r="E5" i="2"/>
  <c r="D4" i="2"/>
  <c r="D30" i="2" s="1"/>
  <c r="C4" i="2"/>
  <c r="C30" i="2" s="1"/>
  <c r="B4" i="2"/>
  <c r="B30" i="2" s="1"/>
  <c r="C100" i="39" l="1"/>
  <c r="G100" i="39"/>
  <c r="K100" i="39"/>
  <c r="E100" i="39"/>
  <c r="I100" i="39"/>
  <c r="B4" i="39"/>
  <c r="D100" i="39"/>
  <c r="H100" i="39"/>
  <c r="B9" i="39"/>
  <c r="F100" i="39"/>
  <c r="J100" i="39"/>
  <c r="F23" i="47"/>
  <c r="E23" i="47"/>
  <c r="F30" i="2"/>
  <c r="E30" i="2"/>
  <c r="B351" i="48"/>
  <c r="B1368" i="35"/>
  <c r="E4" i="2"/>
  <c r="F20" i="2"/>
  <c r="C30" i="23"/>
  <c r="D30" i="23" s="1"/>
  <c r="F4" i="2"/>
  <c r="E4" i="47"/>
  <c r="D4" i="10"/>
  <c r="F4" i="47"/>
  <c r="D10" i="11"/>
  <c r="B100" i="39" l="1"/>
</calcChain>
</file>

<file path=xl/comments1.xml><?xml version="1.0" encoding="utf-8"?>
<comments xmlns="http://schemas.openxmlformats.org/spreadsheetml/2006/main">
  <authors>
    <author>Administrator</author>
    <author>李海兵</author>
  </authors>
  <commentList>
    <comment ref="D7" authorId="0">
      <text>
        <r>
          <rPr>
            <b/>
            <sz val="9"/>
            <rFont val="宋体"/>
            <family val="3"/>
            <charset val="134"/>
          </rPr>
          <t>Administrator:</t>
        </r>
        <r>
          <rPr>
            <sz val="9"/>
            <rFont val="宋体"/>
            <family val="3"/>
            <charset val="134"/>
          </rPr>
          <t xml:space="preserve">
昌吉学院体制上划1342万元，交通、人才、水利专项上解1324万元，粮食收购贷款信用保证基金263万元，呼河管理处渠首项目2148万元。
</t>
        </r>
      </text>
    </comment>
    <comment ref="D8" authorId="0">
      <text>
        <r>
          <rPr>
            <b/>
            <sz val="9"/>
            <rFont val="宋体"/>
            <family val="3"/>
            <charset val="134"/>
          </rPr>
          <t>Administrator:</t>
        </r>
        <r>
          <rPr>
            <sz val="9"/>
            <rFont val="宋体"/>
            <family val="3"/>
            <charset val="134"/>
          </rPr>
          <t xml:space="preserve">
东三县津补贴4259万元，东三县与准东分成110000万元，准东体制下划4500万元，天池管委会400万元，对县市结算补助1110万元，
</t>
        </r>
      </text>
    </comment>
    <comment ref="B26" authorId="0">
      <text>
        <r>
          <rPr>
            <b/>
            <sz val="9"/>
            <rFont val="宋体"/>
            <family val="3"/>
            <charset val="134"/>
          </rPr>
          <t>Administrator:</t>
        </r>
        <r>
          <rPr>
            <sz val="9"/>
            <rFont val="宋体"/>
            <family val="3"/>
            <charset val="134"/>
          </rPr>
          <t xml:space="preserve">
昌吉市阜康市体制上解14800万元，</t>
        </r>
      </text>
    </comment>
    <comment ref="D26" authorId="1">
      <text>
        <r>
          <rPr>
            <sz val="9"/>
            <rFont val="宋体"/>
            <family val="3"/>
            <charset val="134"/>
          </rPr>
          <t xml:space="preserve">1、超收收入41902万元。2、补充预算稳定调节基金8098万元。
</t>
        </r>
      </text>
    </comment>
    <comment ref="B28" authorId="1">
      <text>
        <r>
          <rPr>
            <b/>
            <sz val="9"/>
            <rFont val="宋体"/>
            <family val="3"/>
            <charset val="134"/>
          </rPr>
          <t xml:space="preserve">2018年预算稳定调节基金实际支出数。
</t>
        </r>
        <r>
          <rPr>
            <sz val="9"/>
            <rFont val="宋体"/>
            <family val="3"/>
            <charset val="134"/>
          </rPr>
          <t xml:space="preserve">
</t>
        </r>
      </text>
    </comment>
    <comment ref="B32" authorId="1">
      <text>
        <r>
          <rPr>
            <b/>
            <sz val="9"/>
            <rFont val="宋体"/>
            <family val="3"/>
            <charset val="134"/>
          </rPr>
          <t xml:space="preserve">呼河管理处2148万元，生育保险金534万元。
</t>
        </r>
      </text>
    </comment>
    <comment ref="D32" authorId="0">
      <text>
        <r>
          <rPr>
            <sz val="9"/>
            <rFont val="宋体"/>
            <family val="3"/>
            <charset val="134"/>
          </rPr>
          <t>自治区专项结转：2600万元，本级结余结转76219万元。</t>
        </r>
      </text>
    </comment>
  </commentList>
</comments>
</file>

<file path=xl/comments2.xml><?xml version="1.0" encoding="utf-8"?>
<comments xmlns="http://schemas.openxmlformats.org/spreadsheetml/2006/main">
  <authors>
    <author>Administrator</author>
  </authors>
  <commentList>
    <comment ref="D9" authorId="0">
      <text>
        <r>
          <rPr>
            <b/>
            <sz val="9"/>
            <rFont val="宋体"/>
            <family val="3"/>
            <charset val="134"/>
          </rPr>
          <t>Administrator:</t>
        </r>
        <r>
          <rPr>
            <sz val="9"/>
            <rFont val="宋体"/>
            <family val="3"/>
            <charset val="134"/>
          </rPr>
          <t xml:space="preserve">
东三县津补贴4259万元，东三县与准东分成120000万元，准东体制下划4500万元，天池管委会400万元，对县市结算补助1400万元，自治区专项结转未下达2600万元。预算拟对县市补助50000万元。
</t>
        </r>
      </text>
    </comment>
    <comment ref="B32" authorId="0">
      <text>
        <r>
          <rPr>
            <b/>
            <sz val="9"/>
            <rFont val="宋体"/>
            <family val="3"/>
            <charset val="134"/>
          </rPr>
          <t>Administrator:</t>
        </r>
        <r>
          <rPr>
            <sz val="9"/>
            <rFont val="宋体"/>
            <family val="3"/>
            <charset val="134"/>
          </rPr>
          <t xml:space="preserve">
昌吉市阜康市体制上解14800万元，</t>
        </r>
      </text>
    </comment>
  </commentList>
</comments>
</file>

<file path=xl/sharedStrings.xml><?xml version="1.0" encoding="utf-8"?>
<sst xmlns="http://schemas.openxmlformats.org/spreadsheetml/2006/main" count="2501" uniqueCount="1689">
  <si>
    <t>自治州2018年一般公共预算执行情况与2019年一般公共预算（草案）</t>
  </si>
  <si>
    <t>昌吉州财政局</t>
  </si>
  <si>
    <t>二○一九年一月</t>
  </si>
  <si>
    <t>目   录</t>
  </si>
  <si>
    <t>一、2018年自治州一般公共预算收入情况………………………………………（1）</t>
  </si>
  <si>
    <t>二、2018年自治州一般公共预算支出情况………………………………………（2）</t>
  </si>
  <si>
    <t>三、2018年自治州一般公共预算收支平衡情况…………………………………（5）</t>
  </si>
  <si>
    <t>四、2018年自治州本级一般公共预算收入情况…………………………………（3）</t>
  </si>
  <si>
    <t>五、2018年自治州本级一般公共预算支出情况…………………………………（4）</t>
  </si>
  <si>
    <t>六、2018年自治州本级一般公共预算收支平衡情况……………………………（6）</t>
  </si>
  <si>
    <t>七、2018年各县市（园区）财政收入完成情况…………………………………（7）</t>
  </si>
  <si>
    <t>八、2018年各县市（园区）财政支出完成情况…………………………………（8）</t>
  </si>
  <si>
    <t>九、2018年自治州本级对各县市（园区）补助情况……………………………（9）</t>
  </si>
  <si>
    <t>十、2018年自治州本级对各县市（园区）补助情况（分县市、分项目）……（8）</t>
  </si>
  <si>
    <t>十一、2019年自治州一般公共预算收入安排情况………………………………（9）</t>
  </si>
  <si>
    <t>十二、2019年自治州一般公共预算支出安排情况………………………………（9）</t>
  </si>
  <si>
    <t>十三、2019年自治州一般公共预算收支平衡情况………………………………（5）</t>
  </si>
  <si>
    <t>十四、2019年自治州本级一般公共预算收入安排情况…………………………（3）</t>
  </si>
  <si>
    <t>十五、2019年自治州本级一般公共预算支出安排情况…………………………（4）</t>
  </si>
  <si>
    <t>十六、2019年自治州本级一般公共预算收支平衡情况…………………………（6）</t>
  </si>
  <si>
    <t>十七、2019年自治州本级一般公共预算政府预算支出经济分类明细表………（9）</t>
  </si>
  <si>
    <t>十八、2019年自治州本级对各县市（园区）补助安排情况……………………（10）</t>
  </si>
  <si>
    <t>二九、2019年自治州本级对各县市（园区）补助情况（分县市、分项目）…（10）</t>
  </si>
  <si>
    <t>二十、2019年自治州本级一般公共预算收支安排明细表………………………（10）</t>
  </si>
  <si>
    <t>表一：2018年自治州一般公共预算收入情况</t>
  </si>
  <si>
    <t>单位：万元</t>
  </si>
  <si>
    <t>项目</t>
  </si>
  <si>
    <t>2017年决算数</t>
  </si>
  <si>
    <t>2018年预算数（参考）</t>
  </si>
  <si>
    <t>2018年完成数</t>
  </si>
  <si>
    <t>完成预算（%）</t>
  </si>
  <si>
    <t>比上年增（减）%</t>
  </si>
  <si>
    <t>一、税收收入</t>
  </si>
  <si>
    <t>　　增值税</t>
  </si>
  <si>
    <t>　　营业税</t>
  </si>
  <si>
    <t>　　企业所得税</t>
  </si>
  <si>
    <t>　　个人所得税</t>
  </si>
  <si>
    <t>　　资源税</t>
  </si>
  <si>
    <t>　　城市维护建设税</t>
  </si>
  <si>
    <t>　　房产税</t>
  </si>
  <si>
    <t>　　印花税</t>
  </si>
  <si>
    <t>　　城镇土地使用税</t>
  </si>
  <si>
    <t>　　土地增值税</t>
  </si>
  <si>
    <t>　　车船税</t>
  </si>
  <si>
    <t>　　耕地占用税</t>
  </si>
  <si>
    <t>　　契税</t>
  </si>
  <si>
    <t>　　环境保护税</t>
  </si>
  <si>
    <t>　　其他税收</t>
  </si>
  <si>
    <t>二、非税收入</t>
  </si>
  <si>
    <t>　　专项收入</t>
  </si>
  <si>
    <t>　　行政事业性收费收入</t>
  </si>
  <si>
    <t>　　罚没收入</t>
  </si>
  <si>
    <t>　　国有资本经营收入</t>
  </si>
  <si>
    <t>　　国有资源(资产)有偿使用收入</t>
  </si>
  <si>
    <t xml:space="preserve">    捐赠收入</t>
  </si>
  <si>
    <t xml:space="preserve">    政府住房基金收入</t>
  </si>
  <si>
    <t>　　其他收入</t>
  </si>
  <si>
    <t>一般公共预算收入</t>
  </si>
  <si>
    <t>表二：2018年自治州一般公共预算支出情况</t>
  </si>
  <si>
    <t>一、一般公共服务支出</t>
  </si>
  <si>
    <t>二、外交支出</t>
  </si>
  <si>
    <t>三、国防支出</t>
  </si>
  <si>
    <t>四、公共安全支出</t>
  </si>
  <si>
    <t>五、教育支出</t>
  </si>
  <si>
    <t>六、科学技术支出</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</si>
  <si>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</si>
  <si>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</si>
  <si>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</si>
  <si>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</si>
  <si>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</si>
  <si>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</si>
  <si>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</si>
  <si>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</si>
  <si>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</si>
  <si>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</si>
  <si>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十七、国土海洋气象等支出</t>
  </si>
  <si>
    <t>十八、住房保障支出</t>
  </si>
  <si>
    <t>十九、粮油物资储备支出</t>
  </si>
  <si>
    <t>二十、预备费</t>
  </si>
  <si>
    <t>二十一、其他支出</t>
  </si>
  <si>
    <t>二十二、债务付息支出</t>
  </si>
  <si>
    <t>二十三、债务发行费用支出</t>
  </si>
  <si>
    <t>一般公共预算支出</t>
  </si>
  <si>
    <t>表三：2018年自治州一般公共预算收支平衡情况</t>
  </si>
  <si>
    <t>收入</t>
  </si>
  <si>
    <t>完成数</t>
  </si>
  <si>
    <t>支出</t>
  </si>
  <si>
    <t>一般公共预算收入本年完成</t>
  </si>
  <si>
    <t>一般公共预算支出本年完成</t>
  </si>
  <si>
    <t xml:space="preserve"> 上级补助收入</t>
  </si>
  <si>
    <t xml:space="preserve">   上解支出</t>
  </si>
  <si>
    <t xml:space="preserve">  （一）返还性收入  </t>
  </si>
  <si>
    <t xml:space="preserve">      体制上解支出</t>
  </si>
  <si>
    <t xml:space="preserve">    所得税基数返还收入</t>
  </si>
  <si>
    <t xml:space="preserve">      专项上解支出</t>
  </si>
  <si>
    <t xml:space="preserve">    增值税税收返还收入   </t>
  </si>
  <si>
    <t xml:space="preserve">    消费税税收返还收入   </t>
  </si>
  <si>
    <t xml:space="preserve">    增值税“五五分享”税收返还收入</t>
  </si>
  <si>
    <t xml:space="preserve">    兵团税收返还收入</t>
  </si>
  <si>
    <t xml:space="preserve">  （二）一般性转移支付收入</t>
  </si>
  <si>
    <t xml:space="preserve">    体制补助收入</t>
  </si>
  <si>
    <t xml:space="preserve">    均衡性转移支付收入</t>
  </si>
  <si>
    <t xml:space="preserve">    县级基本财力保障机制奖补资金收入</t>
  </si>
  <si>
    <t xml:space="preserve">    结算补助收入</t>
  </si>
  <si>
    <t xml:space="preserve">    企业事业单位划转补助收入</t>
  </si>
  <si>
    <t xml:space="preserve">    基层公检法司转移支付收入</t>
  </si>
  <si>
    <t xml:space="preserve">    城乡义务教育转移支付收入</t>
  </si>
  <si>
    <t xml:space="preserve">    基本养老金转移支付收入</t>
  </si>
  <si>
    <t xml:space="preserve">    城乡居民医疗保险转移支付收入</t>
  </si>
  <si>
    <t xml:space="preserve">    农村综合改革转移支付收入</t>
  </si>
  <si>
    <t xml:space="preserve">    产粮（油）大县奖励资金收入</t>
  </si>
  <si>
    <t xml:space="preserve">    重点生态功能区转移支付收入</t>
  </si>
  <si>
    <t xml:space="preserve">    固定数额补助收入</t>
  </si>
  <si>
    <t xml:space="preserve">    边疆地区转移支付收入</t>
  </si>
  <si>
    <t xml:space="preserve">    贫困地区转移支付收入</t>
  </si>
  <si>
    <t xml:space="preserve">    其他一般性转移支付收入</t>
  </si>
  <si>
    <t xml:space="preserve">   （三）专项转移支付收入</t>
  </si>
  <si>
    <t>上年结余收入</t>
  </si>
  <si>
    <t>调出资金</t>
  </si>
  <si>
    <t>调入预算稳定调节基金</t>
  </si>
  <si>
    <t xml:space="preserve">  补充预算稳定调节基金</t>
  </si>
  <si>
    <t>调入资金</t>
  </si>
  <si>
    <t xml:space="preserve">  补充预算周转金</t>
  </si>
  <si>
    <t xml:space="preserve">   从政府性基金预算调入</t>
  </si>
  <si>
    <t xml:space="preserve">  其他调出资金</t>
  </si>
  <si>
    <t xml:space="preserve">   从国有资本经营预算调入</t>
  </si>
  <si>
    <t>地方政府一般债务还本支出</t>
  </si>
  <si>
    <t xml:space="preserve">   从其他资金调入</t>
  </si>
  <si>
    <t>地方政府一般债务转贷支出</t>
  </si>
  <si>
    <t>地方政府一般债务收入</t>
  </si>
  <si>
    <t>年终结余</t>
  </si>
  <si>
    <t>地方政府一般债务转贷收入</t>
  </si>
  <si>
    <t xml:space="preserve">   减：结转下年的支出</t>
  </si>
  <si>
    <t>总             计</t>
  </si>
  <si>
    <t>总        计</t>
  </si>
  <si>
    <t>表四：2018年自治州本级一般公共预算收入情况</t>
  </si>
  <si>
    <t>表五：2018年自治州本级一般公共预算支出情况</t>
  </si>
  <si>
    <t>表六：2018年自治州本级一般公共预算收支平衡情况</t>
  </si>
  <si>
    <t xml:space="preserve">  其中：与县市税收分成收入</t>
  </si>
  <si>
    <t xml:space="preserve">    补助下级支出</t>
  </si>
  <si>
    <t xml:space="preserve">    均衡性转移支付补助收入</t>
  </si>
  <si>
    <t>下级上解收入</t>
  </si>
  <si>
    <t>准东与东三县税收分成上解收入</t>
  </si>
  <si>
    <t>收入总计</t>
  </si>
  <si>
    <t>支出总计</t>
  </si>
  <si>
    <t>表七：2018年各县市（园区）财政收入完成情况</t>
  </si>
  <si>
    <t>2018年执行数</t>
  </si>
  <si>
    <t>玛纳斯县</t>
  </si>
  <si>
    <t>呼图壁县</t>
  </si>
  <si>
    <t>昌吉市</t>
  </si>
  <si>
    <t xml:space="preserve">  其中：昌吉高新技术产业开发区</t>
  </si>
  <si>
    <t>阜康市</t>
  </si>
  <si>
    <t>吉木萨尔县</t>
  </si>
  <si>
    <t>奇台县</t>
  </si>
  <si>
    <t>木垒县</t>
  </si>
  <si>
    <t>昌吉国家农业科技园区</t>
  </si>
  <si>
    <t>新疆准东经济技术开发区</t>
  </si>
  <si>
    <t>表八：2018年各县市（园区）财政支出完成情况</t>
  </si>
  <si>
    <t>表九：2018年自治州本级对各县市（园区）补助情况</t>
  </si>
  <si>
    <t>一、返还性支出</t>
  </si>
  <si>
    <t>二、一般性转移支付支出</t>
  </si>
  <si>
    <t>三、专项转移支付</t>
  </si>
  <si>
    <t>自治州对各县市税收返还和转移支付</t>
  </si>
  <si>
    <t>表十：2018年自治州本级对各县市（园区）补助情况（分县市、分项目）</t>
  </si>
  <si>
    <t>合计</t>
  </si>
  <si>
    <t>农业园区</t>
  </si>
  <si>
    <t>准东开发区</t>
  </si>
  <si>
    <t xml:space="preserve">    准东与东三县税收分成收入</t>
  </si>
  <si>
    <t xml:space="preserve">    2017年中央外经贸发展专项资金</t>
  </si>
  <si>
    <t xml:space="preserve">    2018年4月-2019年3月国有企业办中小学退休教师补贴经费</t>
  </si>
  <si>
    <t xml:space="preserve">    2018年度大中型水库移民后期扶持资金</t>
  </si>
  <si>
    <t xml:space="preserve">    2018年自治区中小企业发展专项资金（服务体系建设类）</t>
  </si>
  <si>
    <t xml:space="preserve">    2018年中央大中型水库移民后期扶持资金（基金）</t>
  </si>
  <si>
    <t xml:space="preserve">    2018年中央外经贸发展专项资金（第一批）</t>
  </si>
  <si>
    <t xml:space="preserve">    2018年中央中小企业发展专项资金（第二批）</t>
  </si>
  <si>
    <t xml:space="preserve">    大学生村官和“天池计划”人员补助资金</t>
  </si>
  <si>
    <t xml:space="preserve">    护边员补助经费</t>
  </si>
  <si>
    <t xml:space="preserve">    大学生志愿服务西部计划专项经费</t>
  </si>
  <si>
    <t xml:space="preserve">    驻村管寺管委会工作及工作人员经费</t>
  </si>
  <si>
    <t xml:space="preserve">    自治区政协基层政协补助经费</t>
  </si>
  <si>
    <t xml:space="preserve">    妇女儿童工作经费</t>
  </si>
  <si>
    <t xml:space="preserve">    禁毒补助经费</t>
  </si>
  <si>
    <t xml:space="preserve">    “访惠聚”村级惠民生项目资金</t>
  </si>
  <si>
    <t xml:space="preserve">    自治区旅游村级惠民生工程专项经费</t>
  </si>
  <si>
    <t xml:space="preserve">    贫困地区修志补助经费</t>
  </si>
  <si>
    <t xml:space="preserve">    交警业务经费</t>
  </si>
  <si>
    <t xml:space="preserve">    援疆干部医疗补助资金</t>
  </si>
  <si>
    <t xml:space="preserve">    特殊疑难信访问题补助经费</t>
  </si>
  <si>
    <t xml:space="preserve">    全国重点寺观教堂维修补助经费</t>
  </si>
  <si>
    <t xml:space="preserve">    法制税政工作经费</t>
  </si>
  <si>
    <t xml:space="preserve">    中央转移支付法律援助专款</t>
  </si>
  <si>
    <t xml:space="preserve">    自治区基层人大补助经费</t>
  </si>
  <si>
    <t xml:space="preserve">    边防基础设施应急抢修项目</t>
  </si>
  <si>
    <t xml:space="preserve">    基层组织建设专项资金</t>
  </si>
  <si>
    <t xml:space="preserve">    关工委工作经费补助</t>
  </si>
  <si>
    <t xml:space="preserve">    文化强州专项资金</t>
  </si>
  <si>
    <t xml:space="preserve">    旅游厕所专项资金</t>
  </si>
  <si>
    <t xml:space="preserve">    高标准农田建设项目</t>
  </si>
  <si>
    <t xml:space="preserve">    产业化发展财政补助项目</t>
  </si>
  <si>
    <t xml:space="preserve">    产业化发展贷款贴息项目</t>
  </si>
  <si>
    <t xml:space="preserve">    部门项目</t>
  </si>
  <si>
    <t xml:space="preserve">    普惠金融发展专项资金</t>
  </si>
  <si>
    <t xml:space="preserve">    农业保险保费补贴资金</t>
  </si>
  <si>
    <t xml:space="preserve">    村级一事一议财政奖补资金</t>
  </si>
  <si>
    <t xml:space="preserve">    对扶持壮大村级集体经济发展的补助</t>
  </si>
  <si>
    <t xml:space="preserve">    乡财工作经费</t>
  </si>
  <si>
    <t xml:space="preserve">    国有农牧场国有土地使用确权登记发证补助资金</t>
  </si>
  <si>
    <t xml:space="preserve">    自治区野外文物保护单位看护人员补助经费</t>
  </si>
  <si>
    <t xml:space="preserve">    2018年博物馆纪念馆免费开放陈列专项资金</t>
  </si>
  <si>
    <t xml:space="preserve">    2018年国家文物保护专项资金</t>
  </si>
  <si>
    <t xml:space="preserve">    2018年美术馆公共图书馆文化馆（站）免费开放</t>
  </si>
  <si>
    <t xml:space="preserve">    2018年农村文化建设专项资金</t>
  </si>
  <si>
    <t xml:space="preserve">    2018年大型体育场馆免费低收费开放补助资金</t>
  </si>
  <si>
    <t xml:space="preserve">    2018年广播电视节目无线覆盖运行维护费</t>
  </si>
  <si>
    <t xml:space="preserve">    2018年新疆西藏等地区教育特殊补助专项资金</t>
  </si>
  <si>
    <t xml:space="preserve">    2018年学生资助补助经费（普通高中学）</t>
  </si>
  <si>
    <t xml:space="preserve">    2018年学生资助补助经费（中职、技工院校国家助学金和免学费补助资金）</t>
  </si>
  <si>
    <t xml:space="preserve">    国家学前双语特岗教师工资性补助</t>
  </si>
  <si>
    <t xml:space="preserve">    农村学前免费教育保障机制经费园舍维修改造资金补助</t>
  </si>
  <si>
    <t xml:space="preserve">    2018年“村村通”运行维护聘用人员经费</t>
  </si>
  <si>
    <t xml:space="preserve">    2018年自治区非物质文化遗产保护资金</t>
  </si>
  <si>
    <t xml:space="preserve">    2018年现代职业教育质量提升计划专项资金</t>
  </si>
  <si>
    <t xml:space="preserve">    2018年国家特岗教师工资性及绩效工资补助</t>
  </si>
  <si>
    <t xml:space="preserve">    2018年新疆区内初中班、高中班专项经费</t>
  </si>
  <si>
    <t xml:space="preserve">    2018年防震减灾“三网一员”工作经费</t>
  </si>
  <si>
    <t xml:space="preserve">    支持学前教育发展专项资金</t>
  </si>
  <si>
    <t xml:space="preserve">    2018年“三区”人才计划教师专项工作补助</t>
  </si>
  <si>
    <t xml:space="preserve">    2018年农村义务教育阶段学校校舍安全保障资金</t>
  </si>
  <si>
    <t xml:space="preserve">    2018年自治区中职院校（技工院校）免住宿费和教材费补助资金</t>
  </si>
  <si>
    <t xml:space="preserve">    2018年自治区学生阳光体育竞赛项目经费</t>
  </si>
  <si>
    <t xml:space="preserve">    2018年少数民族地区和边疆地区文化安全专项资金</t>
  </si>
  <si>
    <t xml:space="preserve">    村级文化活动场所建设项目资金（访惠聚项目）</t>
  </si>
  <si>
    <t xml:space="preserve">    自治区中小学教学质量提升工程专项经费</t>
  </si>
  <si>
    <t xml:space="preserve">    2018年自治区义务教育阶段班主任津贴补助</t>
  </si>
  <si>
    <t xml:space="preserve">    2018年自治区科技专项资金、重大科技专项和重点研发任务专项资金</t>
  </si>
  <si>
    <t xml:space="preserve">    2018年科技馆免费开放后续补助资金</t>
  </si>
  <si>
    <t xml:space="preserve">    2017年城乡义务教育州本级配套补助资金</t>
  </si>
  <si>
    <t xml:space="preserve">    2018年中央补助地方公共文化服务体系建设专项资金</t>
  </si>
  <si>
    <t xml:space="preserve">    2018年自治区文化产业发展专项资金</t>
  </si>
  <si>
    <t xml:space="preserve">    2018年普通高中建设项目资金（新增地方政府债券）</t>
  </si>
  <si>
    <t xml:space="preserve">    2018年科技专项经费（州本级）</t>
  </si>
  <si>
    <t>2018年中央财政医疗服务能力提升（公立医院综合改革）补助资金</t>
  </si>
  <si>
    <t>2018年中医药部门公共卫生服务补助资金</t>
  </si>
  <si>
    <t>2018年中央公共卫生服务补助资金</t>
  </si>
  <si>
    <t>2018年重大公共卫生服务项目补助资金</t>
  </si>
  <si>
    <t>2018年优抚对象补助经费</t>
  </si>
  <si>
    <t>2018年优抚对象医疗补助经费</t>
  </si>
  <si>
    <t>2018年退役安置补助经费</t>
  </si>
  <si>
    <t>2018年残疾人事业发展补助资金（残疾人基本康复服务）</t>
  </si>
  <si>
    <t>2018年残疾人事业发展补助资金（农村残疾人实用技术培训及青壮年文盲扫盲培训）</t>
  </si>
  <si>
    <t>2018年残疾人事业发展补助资金（阳光家园计划和燃油补贴）</t>
  </si>
  <si>
    <t>2018年基本药物制度补助资金</t>
  </si>
  <si>
    <t>2018年计划生育转移支付资金</t>
  </si>
  <si>
    <t>2017年基本公共卫生服务项目州本级补助资金</t>
  </si>
  <si>
    <t>2018年中央城乡医疗救助资金</t>
  </si>
  <si>
    <t>2018年社会救助补助资金</t>
  </si>
  <si>
    <t>自治区中医民族医药事业补助资金</t>
  </si>
  <si>
    <t>2018年优抚事业单位补助经费</t>
  </si>
  <si>
    <t>80周岁以上老年人基本生活津贴和免费体检补助资金</t>
  </si>
  <si>
    <t>2018年残疾人事业发展补助资金（关爱工程）</t>
  </si>
  <si>
    <t>2018年残疾人事业发展补助资金（贫困残疾人家庭无障碍改造）</t>
  </si>
  <si>
    <t>2018年残疾人事业发展补助资金（自治区民生工程“贫困白内障患者复明手术”项目）</t>
  </si>
  <si>
    <t>2018年残疾人事业发展补助资金（“阳光家园计划”项目任务及补助资金）</t>
  </si>
  <si>
    <t>2018年残疾人保障金（残疾人康复）</t>
  </si>
  <si>
    <t>2018年残疾人保障金（残疾人就业与扶贫）</t>
  </si>
  <si>
    <t>2018年“双集中”照料护理补助资金</t>
  </si>
  <si>
    <t>2018年社会救助自治区财政补助资金</t>
  </si>
  <si>
    <t>1993年-2000年军队复员干部困难生活救助自治区财政补助资金</t>
  </si>
  <si>
    <t>2018年自治区食品药品监督管理专项补助资金</t>
  </si>
  <si>
    <t>2018年促进就业工作以奖代补资金</t>
  </si>
  <si>
    <t>自治区2018年村级惠民生工程项目资金</t>
  </si>
  <si>
    <t>预拨2018年就业专项资金</t>
  </si>
  <si>
    <t>地名普查补助资金</t>
  </si>
  <si>
    <t>自治区2018年乡村医生补助资金</t>
  </si>
  <si>
    <t>2018年自治区重大公共卫生服务补助资金（乡村医生补助）</t>
  </si>
  <si>
    <t>2018年自治区重大公共卫生服务补助资金（农村妇女两癌检查项目）</t>
  </si>
  <si>
    <t>2018年自治区基本公共卫生服务补助资金</t>
  </si>
  <si>
    <t>2018年中央基本公共卫生服务补助资金</t>
  </si>
  <si>
    <t>2018年中央财政安居富民工程专项资金</t>
  </si>
  <si>
    <t>1993-2000年军队复员干部接续养老保险自治区财政补助资金</t>
  </si>
  <si>
    <t>2018年自治区疾病预防控制专项补助资金</t>
  </si>
  <si>
    <t>2018年全民参保登记计划实施费</t>
  </si>
  <si>
    <t>城乡居民基本养老保险工作补助资金</t>
  </si>
  <si>
    <t>2018年自治区转移支付促进南疆劳动力就业补助资金</t>
  </si>
  <si>
    <t>拨付1993-2000年军队复员干部接续基本医疗保险关系2018年自治区财政补助资金</t>
  </si>
  <si>
    <t>2018年社会保险代办员补助经费</t>
  </si>
  <si>
    <t>2018年自治区计划生育奖励扶助资金</t>
  </si>
  <si>
    <t>2018年中央财政公共卫生服务补助资金</t>
  </si>
  <si>
    <t>2018年公共卫生服务补助资金（基本公共卫生服务）</t>
  </si>
  <si>
    <t>拨付就业专项资金</t>
  </si>
  <si>
    <t>2018年优抚对象医疗保障经费</t>
  </si>
  <si>
    <t>2018年自治区第二批残疾人事业发展补助资金</t>
  </si>
  <si>
    <t>2018年重大公共卫生服务补助资金（第二批）</t>
  </si>
  <si>
    <t>2018年计划生育服务（第二批补助资金）</t>
  </si>
  <si>
    <t>2018年计划生育服务项目州本级财政补助资金</t>
  </si>
  <si>
    <t>拨付2018年退役安置补助经费（第三批）</t>
  </si>
  <si>
    <t>拨付2018年退役安置补助经费预算（第一批）</t>
  </si>
  <si>
    <t>拨付2018年社会救助中央财政补助资金</t>
  </si>
  <si>
    <t>拨付2018年自治区计划生育服务补助资金</t>
  </si>
  <si>
    <t>调整2018年度民办养老机构自治区财政补助资金</t>
  </si>
  <si>
    <t>2018年贫困残疾人康复救助关爱工程州本级配套资金</t>
  </si>
  <si>
    <t>2018年医疗服务能力提升（公立医院综合改革补助资金）</t>
  </si>
  <si>
    <t>拨付2018年度军队转业干部补助经费</t>
  </si>
  <si>
    <t>2018年食品监督抽验经费</t>
  </si>
  <si>
    <t xml:space="preserve">    2018年“访惠聚”驻村工作经费补助资金</t>
  </si>
  <si>
    <t xml:space="preserve">    2016年度昌吉州排污费安排的项目经费（第三批）</t>
  </si>
  <si>
    <t xml:space="preserve">    昌吉州维稳指挥监控中心项目土地征购补偿款</t>
  </si>
  <si>
    <t xml:space="preserve">    2017年度绩效考核奖励资金</t>
  </si>
  <si>
    <t xml:space="preserve">    2018年上半年资金占用费</t>
  </si>
  <si>
    <t xml:space="preserve">    车辆购置税用于公路等基础设施建设支出</t>
  </si>
  <si>
    <t xml:space="preserve">    车辆购置税用于农村公路建设支出</t>
  </si>
  <si>
    <t xml:space="preserve">    2018年车辆购置税补助地方用于农村公路建设项目</t>
  </si>
  <si>
    <t xml:space="preserve">    2018年部分中央财政城镇保障性安居工程专项</t>
  </si>
  <si>
    <t xml:space="preserve">    保障性住房租金补贴</t>
  </si>
  <si>
    <t xml:space="preserve">    2018年保障性安居工程配套建设</t>
  </si>
  <si>
    <t xml:space="preserve">    2018年自治区财政城镇保障性安居工程城市棚户区改造专项</t>
  </si>
  <si>
    <t xml:space="preserve">    2018年中央城镇保障性安居工程</t>
  </si>
  <si>
    <t xml:space="preserve">    2018年保障性安居工程（第二批）配套基础设施建设</t>
  </si>
  <si>
    <t xml:space="preserve">    2018年中央财政城镇保障性安居工程</t>
  </si>
  <si>
    <t xml:space="preserve">    2018年农村安居工程自治区补助</t>
  </si>
  <si>
    <t xml:space="preserve">    教育现代化推进</t>
  </si>
  <si>
    <t xml:space="preserve">    2018年社会服务兜底工程</t>
  </si>
  <si>
    <t xml:space="preserve">    2018年文化旅游提升工程</t>
  </si>
  <si>
    <t xml:space="preserve">    2018年全民健身保障</t>
  </si>
  <si>
    <t xml:space="preserve">    2018年公共体育普及工程</t>
  </si>
  <si>
    <t xml:space="preserve">    2018年自治区工业园区专项</t>
  </si>
  <si>
    <t xml:space="preserve">    2018年度“访惠聚”村级惠民生“短平快”项目</t>
  </si>
  <si>
    <t xml:space="preserve">    自治区商务厅2018年“访惠聚”村级惠民生项目</t>
  </si>
  <si>
    <t xml:space="preserve">    自治区2018年第十批村级惠民生工程</t>
  </si>
  <si>
    <t xml:space="preserve">    2018年度“访惠聚”村级惠民生土地整治项目</t>
  </si>
  <si>
    <t xml:space="preserve">    自治区环保厅2018年“访惠聚”村级惠民生项目</t>
  </si>
  <si>
    <t xml:space="preserve">    自治区安全生产专项</t>
  </si>
  <si>
    <t xml:space="preserve">    2018年水生态治理</t>
  </si>
  <si>
    <t xml:space="preserve">    2018年反恐维稳基础设施建设</t>
  </si>
  <si>
    <t xml:space="preserve">    2018年兴边富民行动专项</t>
  </si>
  <si>
    <t xml:space="preserve">    2018年新疆专项</t>
  </si>
  <si>
    <t xml:space="preserve">    2018年西部大开发重点项目前期工作补助</t>
  </si>
  <si>
    <t xml:space="preserve">    2018年国家服务业发展引导资金</t>
  </si>
  <si>
    <t xml:space="preserve">    2018年新疆农牧区投递员专项</t>
  </si>
  <si>
    <t xml:space="preserve">    2018年全区环境空气自动站运维</t>
  </si>
  <si>
    <t xml:space="preserve">    2018年重点防护林工程</t>
  </si>
  <si>
    <t xml:space="preserve">    2018年退耕还林还草工程</t>
  </si>
  <si>
    <t xml:space="preserve">    2018年退牧还草工程</t>
  </si>
  <si>
    <t xml:space="preserve">    2018年种养业良种工程</t>
  </si>
  <si>
    <t xml:space="preserve">    2018年天然林资源保护二期工程</t>
  </si>
  <si>
    <t xml:space="preserve">    2018年森林保护项目</t>
  </si>
  <si>
    <t xml:space="preserve">    2018年草原防火等项目</t>
  </si>
  <si>
    <t xml:space="preserve">    2018年生态文明建设</t>
  </si>
  <si>
    <t xml:space="preserve">    2018年畜禽粪污染资源化利用</t>
  </si>
  <si>
    <t xml:space="preserve">    2018年农村饮水安全巩固提升工程</t>
  </si>
  <si>
    <t xml:space="preserve">    2018年政法基础设施建设</t>
  </si>
  <si>
    <t xml:space="preserve">    2018年扶持人口较少民族发展专项</t>
  </si>
  <si>
    <t xml:space="preserve">    2017年度中央财政支持冷链物流发</t>
  </si>
  <si>
    <t xml:space="preserve">    2018年动植物保护能力提升工程</t>
  </si>
  <si>
    <t xml:space="preserve">    2018年度自治区专利实施</t>
  </si>
  <si>
    <t xml:space="preserve">    2016年度自治区城乡道路客运油价补助</t>
  </si>
  <si>
    <t xml:space="preserve">    2017年度自治区城乡道路客运油价补助</t>
  </si>
  <si>
    <t xml:space="preserve">    2018年自治区城市公交油价补助</t>
  </si>
  <si>
    <t xml:space="preserve">    2017年自治区城乡道路客运油价补助（城市）</t>
  </si>
  <si>
    <t xml:space="preserve">    2017年自治区城乡道路客运油价补助（农村）</t>
  </si>
  <si>
    <t xml:space="preserve">    2016年度自治区城乡道路客运油价补助（农村）</t>
  </si>
  <si>
    <t xml:space="preserve">    2016年度自治区城乡道路客运油价补助（城市）</t>
  </si>
  <si>
    <t xml:space="preserve">    2017年城市公交成品油价格补助</t>
  </si>
  <si>
    <t xml:space="preserve">    2017年交通运输厅成品油转移支付资金项目</t>
  </si>
  <si>
    <t xml:space="preserve">    自治区交通厅2018年专项经费</t>
  </si>
  <si>
    <t xml:space="preserve">    自治区交通厅专项经费（农村公路养护补助资金）</t>
  </si>
  <si>
    <t xml:space="preserve">    2018年中央节能减排资金用于新能源公交运营补贴项目</t>
  </si>
  <si>
    <t xml:space="preserve">    2016年2017年渔业成品油价格改革财政补贴</t>
  </si>
  <si>
    <t xml:space="preserve">    2018年煤矿安全改造</t>
  </si>
  <si>
    <t xml:space="preserve">    2018年综合防灾减灾能力建设</t>
  </si>
  <si>
    <t xml:space="preserve">    2018年地方粮食安全保障调控和应急设施项目</t>
  </si>
  <si>
    <t xml:space="preserve">    2018年第二批新兴产业重大工程包科目</t>
  </si>
  <si>
    <t xml:space="preserve">    2018年工业转型升级资金（地方战略性新兴产业</t>
  </si>
  <si>
    <t xml:space="preserve">    2018年中央工业转型升级</t>
  </si>
  <si>
    <t xml:space="preserve">    2018年中央服务业发展专项</t>
  </si>
  <si>
    <t xml:space="preserve">    预拨2018年上半年纺织服装专项</t>
  </si>
  <si>
    <t xml:space="preserve">    2018年纺织服装专项</t>
  </si>
  <si>
    <t xml:space="preserve">    调整纺织服装</t>
  </si>
  <si>
    <t xml:space="preserve">    预拨2019年纺织服装专项资金（第一批）</t>
  </si>
  <si>
    <t xml:space="preserve">    2018年新疆纺织服装产业发展专项</t>
  </si>
  <si>
    <t xml:space="preserve">    预拨工业企业结构调整中央专项奖补</t>
  </si>
  <si>
    <t xml:space="preserve">    2018年农村水电增效扩容改</t>
  </si>
  <si>
    <t xml:space="preserve">    2018年自治区节能减排专项</t>
  </si>
  <si>
    <t xml:space="preserve">    2018年自治区节能减排专项（工业节能）</t>
  </si>
  <si>
    <t xml:space="preserve">    可再生能源发展专项</t>
  </si>
  <si>
    <t xml:space="preserve">    返还各县市（园区）排污费</t>
  </si>
  <si>
    <t xml:space="preserve">    返还2017年第四季度各县市和园区排污费</t>
  </si>
  <si>
    <t xml:space="preserve">    返还2017年第四季度各县市和园区排污费（第二批）</t>
  </si>
  <si>
    <t xml:space="preserve">    2018年农村环境综合整治专项</t>
  </si>
  <si>
    <t xml:space="preserve">    2018年“清新空气”区域环境污染防治专项补助</t>
  </si>
  <si>
    <t xml:space="preserve">    2018年自治区预算内基建投资</t>
  </si>
  <si>
    <t xml:space="preserve">    2018年自治区预算内项目前期费</t>
  </si>
  <si>
    <t xml:space="preserve">    2018年PPP项目前期工作</t>
  </si>
  <si>
    <t xml:space="preserve">    2017年自治区城市维护</t>
  </si>
  <si>
    <t xml:space="preserve">    2018年自治区预算内基建投资预算和前期费</t>
  </si>
  <si>
    <t xml:space="preserve">    2018年“优质粮食工程”奖励</t>
  </si>
  <si>
    <t xml:space="preserve">    2018年农产品成品调查经费</t>
  </si>
  <si>
    <t xml:space="preserve">    自治区第三次全国土地调查工作经费</t>
  </si>
  <si>
    <t xml:space="preserve">    2018城市建设用地节约集约利用更新评价工作经费</t>
  </si>
  <si>
    <t xml:space="preserve">    2018年自治区农村地籍调查及集体建设用地使用权确权登记</t>
  </si>
  <si>
    <t xml:space="preserve">    昌吉州2017年安全生产目标管理先进单位奖励</t>
  </si>
  <si>
    <t xml:space="preserve">    2017年社会服务兜底工程（调整）</t>
  </si>
  <si>
    <t xml:space="preserve">    2018年中央财政水利发展资金（水库除险加固项目）</t>
  </si>
  <si>
    <t xml:space="preserve">    2018年中央财政水利发展资金（中小河流治理项目）</t>
  </si>
  <si>
    <t xml:space="preserve">    2018年中央财政水利发展资金（高效节水补助资金）</t>
  </si>
  <si>
    <t xml:space="preserve">    2018年中央财政水利发展资金（水土保持项目）</t>
  </si>
  <si>
    <t xml:space="preserve">    2018年中央财政水利发展资金（山洪灾害防治项目）</t>
  </si>
  <si>
    <t xml:space="preserve">    2018年中央财政林业类资金（林业有害生物防治）</t>
  </si>
  <si>
    <t xml:space="preserve">    2018年中央财政林业类资金（退耕还林）</t>
  </si>
  <si>
    <t xml:space="preserve">    2018年中央财政林业类资金（天然林保护）</t>
  </si>
  <si>
    <t xml:space="preserve">    2018年中央财政林业类资金（森林公安）</t>
  </si>
  <si>
    <t xml:space="preserve">    2018年中央财政林业类资金（森林生态效益补偿）</t>
  </si>
  <si>
    <t xml:space="preserve">    2015年部分中央财政林业补助专项资金（防沙治沙）</t>
  </si>
  <si>
    <t xml:space="preserve">    2018年中央农业生产救灾资金</t>
  </si>
  <si>
    <t xml:space="preserve">    2018年中央财政农机购置补贴资金</t>
  </si>
  <si>
    <t xml:space="preserve">    2018年中央草原生态保护补助奖励资金</t>
  </si>
  <si>
    <t xml:space="preserve">    2018年中央畜牧类资金（草原虫害防治资金）</t>
  </si>
  <si>
    <t xml:space="preserve">    2018年中央畜牧类资金（草原防火隔离带建设资金）</t>
  </si>
  <si>
    <t xml:space="preserve">    2018年中央畜牧类资金（草原鼠害防治资金）</t>
  </si>
  <si>
    <t xml:space="preserve">    2018年退耕还草补助资金</t>
  </si>
  <si>
    <t xml:space="preserve">    2016年州级水资源费</t>
  </si>
  <si>
    <t xml:space="preserve">    2017-2018年自治区农村土地确权登记颁证补助资金</t>
  </si>
  <si>
    <t xml:space="preserve">    2017年3月-6月昌吉州“学生饮用奶”全覆盖工程州财政补助资金</t>
  </si>
  <si>
    <t xml:space="preserve">    2016年9月-12月“学生饮用奶”自治区专项补助资金</t>
  </si>
  <si>
    <t xml:space="preserve">    2018年自治区“访惠聚”村级惠民生项目（畜牧类）资金</t>
  </si>
  <si>
    <t xml:space="preserve">    2018年自治区“访惠聚”村级惠民生项目（农业类）资金</t>
  </si>
  <si>
    <t xml:space="preserve">    2018年自治区“访惠聚”村级惠民生项目（水利类）资金</t>
  </si>
  <si>
    <t xml:space="preserve">    2018年自治区农业科技推广与服务项目专项资金</t>
  </si>
  <si>
    <t xml:space="preserve">    2018年森林植被恢复费</t>
  </si>
  <si>
    <t xml:space="preserve">    2018年自治区现代农业示范补助项目资金</t>
  </si>
  <si>
    <t xml:space="preserve">    2018年草原奖补政策项目第二批资金</t>
  </si>
  <si>
    <t xml:space="preserve">    2018年自治区财政支持农机化发展项目资金</t>
  </si>
  <si>
    <t xml:space="preserve">    2016-2017年度州本级水资源费</t>
  </si>
  <si>
    <t xml:space="preserve">    2018年退耕还林还草任务第一年补助资金</t>
  </si>
  <si>
    <t xml:space="preserve">    2018年自治区农村土地确权登记颁证补助资金</t>
  </si>
  <si>
    <t xml:space="preserve">    2018年自治州肉牛肉羊产业发展补助资金</t>
  </si>
  <si>
    <t xml:space="preserve">    2018年中央财政特大防汛补助资金</t>
  </si>
  <si>
    <t xml:space="preserve">    2018年粮改饲试点项目资金</t>
  </si>
  <si>
    <t xml:space="preserve">    重新拨付2016-2017年结转结余少数民族发展资金</t>
  </si>
  <si>
    <t xml:space="preserve">    2018年自治区渔业发展专项资金</t>
  </si>
  <si>
    <t xml:space="preserve">    2018年自治区水利专项资金</t>
  </si>
  <si>
    <t xml:space="preserve">    2018年自治州财政专项扶贫资金</t>
  </si>
  <si>
    <t xml:space="preserve">    2018年苗木花卉博览会自治州补助资金</t>
  </si>
  <si>
    <t xml:space="preserve">    2018年草原生态保护补助奖励机制政策第三批应拨付资金</t>
  </si>
  <si>
    <t xml:space="preserve">    2018年中央动物防疫补助资金</t>
  </si>
  <si>
    <t xml:space="preserve">    2018年中央第一批农业生产救灾资金</t>
  </si>
  <si>
    <t xml:space="preserve">    2018年中央财政水利发展资金（农业水价综合改革）</t>
  </si>
  <si>
    <t xml:space="preserve">    2018年中央农业生产发展资金（农业类）</t>
  </si>
  <si>
    <t xml:space="preserve">    2018年农业产业化发展专项资金</t>
  </si>
  <si>
    <t xml:space="preserve">    2018年中央林业改革发展资金</t>
  </si>
  <si>
    <t xml:space="preserve">    2018年草原生态修复治理基本工作经费绩效奖励资金及自然保护区禁牧工作经费</t>
  </si>
  <si>
    <t xml:space="preserve">    2018年第二批农业生产救灾资金</t>
  </si>
  <si>
    <t xml:space="preserve">    2018年第三批农业生产救灾资金</t>
  </si>
  <si>
    <t xml:space="preserve">    2018年渔业发展经济物种增值放流补助资金</t>
  </si>
  <si>
    <t xml:space="preserve">    天山北麓葡萄酒产业发展大会补助资金</t>
  </si>
  <si>
    <t xml:space="preserve">    2018年农业资源及生态保护补助资金</t>
  </si>
  <si>
    <t xml:space="preserve">    2018年农业资源及生态保护补助资金（耕地质量等级评价取样调查经费）</t>
  </si>
  <si>
    <t xml:space="preserve">    2018年现代畜牧业强制免疫应激反应补偿资金</t>
  </si>
  <si>
    <t xml:space="preserve">    2018年中央农业生产发展资金（畜牧类）</t>
  </si>
  <si>
    <t xml:space="preserve">    2018年供销社为农服务中心州级切块资金</t>
  </si>
  <si>
    <t xml:space="preserve">    2018年自治区现代农业示范补助资金</t>
  </si>
  <si>
    <t xml:space="preserve">    2018年自治州降解地膜试验工作经费</t>
  </si>
  <si>
    <t xml:space="preserve">    2018年第三批中央林业改革发展资金</t>
  </si>
  <si>
    <t xml:space="preserve">    2018年自治区高效节水第二批补助资金</t>
  </si>
  <si>
    <t xml:space="preserve">    2018年昌吉州扶持草牧业发展项目资金</t>
  </si>
  <si>
    <t xml:space="preserve">    2018年村级防疫员工资州级财政补助资金</t>
  </si>
  <si>
    <t xml:space="preserve">    2018年中央农业生产发展（优势特色产业项目）资金</t>
  </si>
  <si>
    <t xml:space="preserve">    2018年中央特大防汛抗旱（第二批、第三批）补助资金</t>
  </si>
  <si>
    <t xml:space="preserve">    昌吉州2018年乡村振兴战略项目资金</t>
  </si>
  <si>
    <t xml:space="preserve">    2018年乡村振兴战略项目资金（振兴示范村、旅游示范村）</t>
  </si>
  <si>
    <t xml:space="preserve">    2018年乡村振兴战略项目资金（乡村振兴绿化美化资金）</t>
  </si>
  <si>
    <t>表十一：2019年自治州一般公共预算收入安排情况</t>
  </si>
  <si>
    <t>2019年预算数</t>
  </si>
  <si>
    <t xml:space="preserve">    营业税</t>
  </si>
  <si>
    <t>表十二：2019年自治州一般公共预算支出安排情况</t>
  </si>
  <si>
    <t>2018年预算数</t>
  </si>
  <si>
    <t>七、文化旅游体育与传媒支出</t>
  </si>
  <si>
    <t>九、卫生健康支出</t>
  </si>
  <si>
    <t>十七、自然资源海洋气象等支出</t>
  </si>
  <si>
    <t>二十、灾害防治及应急管理支出</t>
  </si>
  <si>
    <t>二十一、预备费</t>
  </si>
  <si>
    <t>二十二、其他支出</t>
  </si>
  <si>
    <t>二十三、债务付息支出</t>
  </si>
  <si>
    <t>二十四、债务发行费用支出</t>
  </si>
  <si>
    <t>表十三：2019年自治州一般公共预算收支平衡情况</t>
  </si>
  <si>
    <t xml:space="preserve">    城乡居民基本医疗保险转移支付收入</t>
  </si>
  <si>
    <t xml:space="preserve">    边境地区转移支付收入</t>
  </si>
  <si>
    <t xml:space="preserve">    公共安全共同财政事权转移支付收入</t>
  </si>
  <si>
    <t xml:space="preserve">    教育共同财政事权转移支付收入</t>
  </si>
  <si>
    <t xml:space="preserve">    社会保障和就业共同财政事权转移支付收入</t>
  </si>
  <si>
    <t xml:space="preserve">    卫生健康共同财政事权转移支付收入</t>
  </si>
  <si>
    <t xml:space="preserve">    住房保障共同财政事权转移支付收入</t>
  </si>
  <si>
    <t>安排预算稳定调节基金</t>
  </si>
  <si>
    <t>补充预算周转金</t>
  </si>
  <si>
    <t>动用预算稳定调节基金</t>
  </si>
  <si>
    <t>接受其他地区援助收入</t>
  </si>
  <si>
    <t>表十四：2019年自治州本级一般公共预算收入安排情况</t>
  </si>
  <si>
    <t>2018年完成数（参考）</t>
  </si>
  <si>
    <t>表十五：2019年自治州本级一般公共预算支出安排情况</t>
  </si>
  <si>
    <t>表十六：2019年自治州本级一般公共预算收支平衡情况</t>
  </si>
  <si>
    <t>预计完成数</t>
  </si>
  <si>
    <t xml:space="preserve">    其中：与县市税收分成收入</t>
  </si>
  <si>
    <t>转移性支出</t>
  </si>
  <si>
    <t>其他支出</t>
  </si>
  <si>
    <t>表十八：2019年自治州本级对各县市（园区）补助安排情况</t>
  </si>
  <si>
    <t>比上年增
（减）%</t>
  </si>
  <si>
    <t xml:space="preserve">一、返还性收入  </t>
  </si>
  <si>
    <t>二、一般性转移支付收入</t>
  </si>
  <si>
    <t>三、专项转移支付收入</t>
  </si>
  <si>
    <t>表十九：2019年自治州本级对各县市（园区）补助情况（分县市、分项目）</t>
  </si>
  <si>
    <t>未分配</t>
  </si>
  <si>
    <t xml:space="preserve">    提前下达2019年现代职业教育质量提升计划专项资金预算</t>
  </si>
  <si>
    <t xml:space="preserve">    提前下达2019年支持学前教育发展资金预算</t>
  </si>
  <si>
    <t xml:space="preserve">    提前下达2019年改善普通高中学校办学条件补助资金预算</t>
  </si>
  <si>
    <t xml:space="preserve">    提前下达2019年特殊教育补助资金预算</t>
  </si>
  <si>
    <t xml:space="preserve">    提前下达国家文物保护专项资金2019年预算</t>
  </si>
  <si>
    <t xml:space="preserve">    提前下达2019年中央补助地方公共文化服务体系建设专项资金预算</t>
  </si>
  <si>
    <t xml:space="preserve">    提前下达2019年车辆购置税收入补助地方资金预算（第三批）</t>
  </si>
  <si>
    <t xml:space="preserve">    提前下达2019年工业转型升级资金预算</t>
  </si>
  <si>
    <t xml:space="preserve">    动物防疫等补助经费</t>
  </si>
  <si>
    <t xml:space="preserve">    提前下达2019年水利发展资金</t>
  </si>
  <si>
    <t xml:space="preserve">    农业生产发展及农业资源及生态保护补助资金</t>
  </si>
  <si>
    <t xml:space="preserve">    提前下达2019年林业生态保护恢复资金</t>
  </si>
  <si>
    <t xml:space="preserve">    提前下达2019年林业改革发展资金</t>
  </si>
  <si>
    <t xml:space="preserve">    提前下达2019年中央财政残疾人事业发展补助预算</t>
  </si>
  <si>
    <t xml:space="preserve">    提前下达2019年就业补助资金预算</t>
  </si>
  <si>
    <t xml:space="preserve">    提前下达2019年优抚对象医疗保障经费预算</t>
  </si>
  <si>
    <t xml:space="preserve">    提前下达2019年计划生育转移支付资金预算</t>
  </si>
  <si>
    <t xml:space="preserve">    提前下达2019年公共卫生服务（基本公共卫生）补助资金预算</t>
  </si>
  <si>
    <t xml:space="preserve">    提前下达2019年基本药物制度补助资金预算</t>
  </si>
  <si>
    <t xml:space="preserve">    提前下达2019年公共卫生服务（重大公共卫生）补助资金预算</t>
  </si>
  <si>
    <t xml:space="preserve">    提前下达2019年医疗服务能力提升（卫生健康人才培养培训）补助资金预算</t>
  </si>
  <si>
    <t xml:space="preserve">    提前下达2019年医疗服务能力提升（公立医院综合改革）补助资金预算</t>
  </si>
  <si>
    <t xml:space="preserve">    提前下达2019年中央财政农村危房改造补助预算</t>
  </si>
  <si>
    <t xml:space="preserve">    提前下达2019年中央财政医疗救助补助预算</t>
  </si>
  <si>
    <t xml:space="preserve">    提前下达2019年普惠金融发展专项资金预算</t>
  </si>
  <si>
    <t xml:space="preserve">    提前下达2019年中央财政农业保险保费补贴专项资金预算</t>
  </si>
  <si>
    <t xml:space="preserve">    全区交警业务成本性支出</t>
  </si>
  <si>
    <t xml:space="preserve">    修志补助经费</t>
  </si>
  <si>
    <t xml:space="preserve">    基层人大补助经费</t>
  </si>
  <si>
    <t xml:space="preserve">    基层政协补助经费</t>
  </si>
  <si>
    <t xml:space="preserve">    自治区特岗教师绩效工资经费</t>
  </si>
  <si>
    <t xml:space="preserve">    自治区义务教育阶段班主任津贴补助经费</t>
  </si>
  <si>
    <t xml:space="preserve">    内初班、区内高中班学生经常性经费，教职工专项补助经费，内初班办公经费</t>
  </si>
  <si>
    <t xml:space="preserve">    中等职业学校国家免学费补助资金</t>
  </si>
  <si>
    <t xml:space="preserve">    普通高中国家助学金</t>
  </si>
  <si>
    <t xml:space="preserve">    提前下达自治区无线覆盖工程运行维护费</t>
  </si>
  <si>
    <t xml:space="preserve">    提前下达全区乡镇村村通运维聘用人员工资</t>
  </si>
  <si>
    <t xml:space="preserve">    提前下达大型体育场馆免费开放补助专项</t>
  </si>
  <si>
    <t xml:space="preserve">    提前下达美术馆、图书馆、文化馆（站、室）免费开放自治区配套</t>
  </si>
  <si>
    <t xml:space="preserve">    提前下达自治区文物保护专项经费</t>
  </si>
  <si>
    <t xml:space="preserve">    提前下达防震减灾“三网一员”工作经费</t>
  </si>
  <si>
    <t xml:space="preserve">    基本公共卫生服务补助项目</t>
  </si>
  <si>
    <t xml:space="preserve">    自治区计划生育奖扶政策补助资金</t>
  </si>
  <si>
    <t xml:space="preserve">    就业补助资金</t>
  </si>
  <si>
    <t xml:space="preserve">    重大公共卫生服务补助资金</t>
  </si>
  <si>
    <t xml:space="preserve">    卫生健康人才培养</t>
  </si>
  <si>
    <t xml:space="preserve">    乡村医生自治区财政补助资金</t>
  </si>
  <si>
    <t xml:space="preserve">    计划生育服务补助资金</t>
  </si>
  <si>
    <t xml:space="preserve">    自治区全民健康体检项目</t>
  </si>
  <si>
    <t xml:space="preserve">    残疾人事业发展补助资金项目</t>
  </si>
  <si>
    <t xml:space="preserve">    残疾人就业保障金项目</t>
  </si>
  <si>
    <t xml:space="preserve">    民办养老机构自治区财政补助资金</t>
  </si>
  <si>
    <t xml:space="preserve">    部分军队复员干部特殊生活困难救助补贴自治区财政补助资金</t>
  </si>
  <si>
    <t xml:space="preserve">    城乡医疗救助自治区财政补助资金</t>
  </si>
  <si>
    <t xml:space="preserve">    1993-2000年军队复原干部接续医疗</t>
  </si>
  <si>
    <t xml:space="preserve">    社会保险代办员项目</t>
  </si>
  <si>
    <t xml:space="preserve">    全民参保登记实施费</t>
  </si>
  <si>
    <t xml:space="preserve">    全区养老保险、稽核举报奖励金</t>
  </si>
  <si>
    <t xml:space="preserve">    部分军队复员干部基本养老接续补助资金项目</t>
  </si>
  <si>
    <t xml:space="preserve">    提前下达2019年1995年前退休（退职）人员生活补贴</t>
  </si>
  <si>
    <t xml:space="preserve">    提前下达2019年国有企业办中小学退休教师各项补贴经费</t>
  </si>
  <si>
    <t xml:space="preserve">    提前下达2019年自治区财政普惠金融发展专项资金预算指标</t>
  </si>
  <si>
    <t xml:space="preserve">    提前下达2019年自治区财政农业保险保费补贴专项资金预算指标</t>
  </si>
  <si>
    <t xml:space="preserve">    乡镇财政工作经费</t>
  </si>
  <si>
    <t>表二十：2019年自治州本级一般公共预算收支安排明细表</t>
  </si>
  <si>
    <r>
      <rPr>
        <b/>
        <sz val="10"/>
        <rFont val="宋体"/>
        <family val="3"/>
        <charset val="134"/>
      </rPr>
      <t>收</t>
    </r>
    <r>
      <rPr>
        <b/>
        <sz val="10"/>
        <rFont val="Times New Roman"/>
        <family val="1"/>
      </rPr>
      <t xml:space="preserve">                          </t>
    </r>
    <r>
      <rPr>
        <b/>
        <sz val="10"/>
        <rFont val="宋体"/>
        <family val="3"/>
        <charset val="134"/>
      </rPr>
      <t>入</t>
    </r>
  </si>
  <si>
    <r>
      <rPr>
        <b/>
        <sz val="10"/>
        <rFont val="宋体"/>
        <family val="3"/>
        <charset val="134"/>
      </rPr>
      <t>支</t>
    </r>
    <r>
      <rPr>
        <b/>
        <sz val="10"/>
        <rFont val="Times New Roman"/>
        <family val="1"/>
      </rPr>
      <t xml:space="preserve">                          </t>
    </r>
    <r>
      <rPr>
        <b/>
        <sz val="10"/>
        <rFont val="宋体"/>
        <family val="3"/>
        <charset val="134"/>
      </rPr>
      <t>出</t>
    </r>
  </si>
  <si>
    <r>
      <rPr>
        <b/>
        <sz val="10"/>
        <rFont val="宋体"/>
        <family val="3"/>
        <charset val="134"/>
      </rPr>
      <t>项</t>
    </r>
    <r>
      <rPr>
        <b/>
        <sz val="10"/>
        <rFont val="Times New Roman"/>
        <family val="1"/>
      </rPr>
      <t xml:space="preserve">          </t>
    </r>
    <r>
      <rPr>
        <b/>
        <sz val="10"/>
        <rFont val="宋体"/>
        <family val="3"/>
        <charset val="134"/>
      </rPr>
      <t>目</t>
    </r>
  </si>
  <si>
    <t>预算数</t>
  </si>
  <si>
    <t>税收收入</t>
  </si>
  <si>
    <t>一、一般公共服务</t>
  </si>
  <si>
    <r>
      <rPr>
        <sz val="9"/>
        <rFont val="Times New Roman"/>
        <family val="1"/>
      </rPr>
      <t xml:space="preserve">       </t>
    </r>
    <r>
      <rPr>
        <sz val="9"/>
        <rFont val="宋体"/>
        <family val="3"/>
        <charset val="134"/>
      </rPr>
      <t>增值税</t>
    </r>
  </si>
  <si>
    <t xml:space="preserve">    人大事务</t>
  </si>
  <si>
    <r>
      <rPr>
        <sz val="9"/>
        <rFont val="Times New Roman"/>
        <family val="1"/>
      </rPr>
      <t xml:space="preserve">      </t>
    </r>
    <r>
      <rPr>
        <sz val="9"/>
        <rFont val="宋体"/>
        <family val="3"/>
        <charset val="134"/>
      </rPr>
      <t>环境保护税</t>
    </r>
  </si>
  <si>
    <t xml:space="preserve">      行政运行</t>
  </si>
  <si>
    <r>
      <rPr>
        <sz val="9"/>
        <rFont val="Times New Roman"/>
        <family val="1"/>
      </rPr>
      <t xml:space="preserve">       </t>
    </r>
    <r>
      <rPr>
        <sz val="9"/>
        <rFont val="宋体"/>
        <family val="3"/>
        <charset val="134"/>
      </rPr>
      <t>企业所得税</t>
    </r>
  </si>
  <si>
    <t xml:space="preserve">      一般行政管理事务</t>
  </si>
  <si>
    <r>
      <rPr>
        <sz val="9"/>
        <rFont val="Times New Roman"/>
        <family val="1"/>
      </rPr>
      <t xml:space="preserve">       </t>
    </r>
    <r>
      <rPr>
        <sz val="9"/>
        <rFont val="宋体"/>
        <family val="3"/>
        <charset val="134"/>
      </rPr>
      <t>资源税</t>
    </r>
  </si>
  <si>
    <t xml:space="preserve">      机关服务</t>
  </si>
  <si>
    <t>非税收入</t>
  </si>
  <si>
    <t xml:space="preserve">      人大会议</t>
  </si>
  <si>
    <r>
      <rPr>
        <sz val="9"/>
        <rFont val="Times New Roman"/>
        <family val="1"/>
      </rPr>
      <t xml:space="preserve">       </t>
    </r>
    <r>
      <rPr>
        <sz val="9"/>
        <rFont val="宋体"/>
        <family val="3"/>
        <charset val="134"/>
      </rPr>
      <t>专项收入</t>
    </r>
  </si>
  <si>
    <t xml:space="preserve">      人大立法</t>
  </si>
  <si>
    <r>
      <rPr>
        <sz val="9"/>
        <rFont val="Times New Roman"/>
        <family val="1"/>
      </rPr>
      <t xml:space="preserve">       </t>
    </r>
    <r>
      <rPr>
        <sz val="9"/>
        <rFont val="宋体"/>
        <family val="3"/>
        <charset val="134"/>
      </rPr>
      <t>行政事业性收费收入</t>
    </r>
  </si>
  <si>
    <t xml:space="preserve">      人大监督</t>
  </si>
  <si>
    <r>
      <rPr>
        <sz val="9"/>
        <rFont val="Times New Roman"/>
        <family val="1"/>
      </rPr>
      <t xml:space="preserve">       </t>
    </r>
    <r>
      <rPr>
        <sz val="9"/>
        <rFont val="宋体"/>
        <family val="3"/>
        <charset val="134"/>
      </rPr>
      <t>罚没收入</t>
    </r>
  </si>
  <si>
    <t xml:space="preserve">      人大代表履职能力提升</t>
  </si>
  <si>
    <r>
      <rPr>
        <sz val="9"/>
        <rFont val="Times New Roman"/>
        <family val="1"/>
      </rPr>
      <t xml:space="preserve">       </t>
    </r>
    <r>
      <rPr>
        <sz val="9"/>
        <rFont val="宋体"/>
        <family val="3"/>
        <charset val="134"/>
      </rPr>
      <t>国有资本经营收入</t>
    </r>
  </si>
  <si>
    <t xml:space="preserve">      代表工作</t>
  </si>
  <si>
    <r>
      <rPr>
        <sz val="9"/>
        <rFont val="Times New Roman"/>
        <family val="1"/>
      </rPr>
      <t xml:space="preserve">       </t>
    </r>
    <r>
      <rPr>
        <sz val="9"/>
        <rFont val="宋体"/>
        <family val="3"/>
        <charset val="134"/>
      </rPr>
      <t>国有资源（资产）有偿使用收入</t>
    </r>
  </si>
  <si>
    <t xml:space="preserve">      人大信访工作</t>
  </si>
  <si>
    <r>
      <rPr>
        <sz val="9"/>
        <rFont val="Times New Roman"/>
        <family val="1"/>
      </rPr>
      <t xml:space="preserve">       </t>
    </r>
    <r>
      <rPr>
        <sz val="9"/>
        <rFont val="宋体"/>
        <family val="3"/>
        <charset val="134"/>
      </rPr>
      <t>捐赠收入</t>
    </r>
  </si>
  <si>
    <t xml:space="preserve">      事业运行</t>
  </si>
  <si>
    <r>
      <rPr>
        <sz val="9"/>
        <rFont val="Times New Roman"/>
        <family val="1"/>
      </rPr>
      <t xml:space="preserve">       </t>
    </r>
    <r>
      <rPr>
        <sz val="9"/>
        <rFont val="宋体"/>
        <family val="3"/>
        <charset val="134"/>
      </rPr>
      <t>政府住房基金收入</t>
    </r>
  </si>
  <si>
    <t xml:space="preserve">      其他人大事务支出</t>
  </si>
  <si>
    <r>
      <rPr>
        <sz val="9"/>
        <rFont val="Times New Roman"/>
        <family val="1"/>
      </rPr>
      <t xml:space="preserve">       </t>
    </r>
    <r>
      <rPr>
        <sz val="9"/>
        <rFont val="宋体"/>
        <family val="3"/>
        <charset val="134"/>
      </rPr>
      <t>其他收入</t>
    </r>
  </si>
  <si>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</si>
  <si>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</si>
  <si>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</si>
  <si>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</si>
  <si>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</si>
  <si>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</si>
  <si>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</si>
  <si>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</si>
  <si>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</si>
  <si>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</si>
  <si>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</si>
  <si>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</si>
  <si>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</si>
  <si>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</si>
  <si>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</si>
  <si>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</si>
  <si>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</si>
  <si>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</si>
  <si>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</si>
  <si>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应对气象变化管理事务</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</si>
  <si>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</si>
  <si>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</si>
  <si>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</si>
  <si>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</si>
  <si>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</si>
  <si>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</si>
  <si>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</si>
  <si>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</si>
  <si>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</si>
  <si>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</si>
  <si>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</si>
  <si>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</si>
  <si>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</si>
  <si>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</si>
  <si>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</si>
  <si>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</si>
  <si>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</si>
  <si>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税务登记证及发票管理</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</si>
  <si>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</si>
  <si>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</si>
  <si>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</si>
  <si>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</si>
  <si>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</si>
  <si>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</si>
  <si>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</si>
  <si>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</si>
  <si>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</si>
  <si>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</si>
  <si>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</si>
  <si>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</si>
  <si>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</si>
  <si>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</si>
  <si>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检验免疫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</si>
  <si>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</si>
  <si>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</si>
  <si>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</si>
  <si>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</si>
  <si>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</si>
  <si>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</si>
  <si>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</si>
  <si>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</si>
  <si>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</si>
  <si>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</si>
  <si>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中央巡视</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</si>
  <si>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</si>
  <si>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</si>
  <si>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</si>
  <si>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</si>
  <si>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</si>
  <si>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</si>
  <si>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</si>
  <si>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</si>
  <si>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</si>
  <si>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</si>
  <si>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</si>
  <si>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</si>
  <si>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专利执法</t>
  </si>
  <si>
    <t xml:space="preserve">      国际组织专项活动</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</si>
  <si>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</si>
  <si>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</si>
  <si>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</si>
  <si>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</si>
  <si>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</si>
  <si>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</si>
  <si>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</si>
  <si>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</si>
  <si>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</si>
  <si>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</si>
  <si>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</si>
  <si>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</si>
  <si>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</si>
  <si>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</si>
  <si>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</si>
  <si>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</si>
  <si>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</si>
  <si>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工会服务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</si>
  <si>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</si>
  <si>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</si>
  <si>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</si>
  <si>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</si>
  <si>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</si>
  <si>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</si>
  <si>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</si>
  <si>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</si>
  <si>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</si>
  <si>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</si>
  <si>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</si>
  <si>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</si>
  <si>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</si>
  <si>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</si>
  <si>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</si>
  <si>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</si>
  <si>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</si>
  <si>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</si>
  <si>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其他网信事务支出</t>
  </si>
  <si>
    <t xml:space="preserve">    市场监督管理事务</t>
  </si>
  <si>
    <t xml:space="preserve">      市场监督管理专项</t>
  </si>
  <si>
    <t xml:space="preserve">      市场监督执法</t>
  </si>
  <si>
    <t xml:space="preserve">      消费者权益保护</t>
  </si>
  <si>
    <t xml:space="preserve">      价格监督检查</t>
  </si>
  <si>
    <t xml:space="preserve">      市场监督管理技术支持</t>
  </si>
  <si>
    <t xml:space="preserve">      认证认可监督管理</t>
  </si>
  <si>
    <t xml:space="preserve">      标准化管理</t>
  </si>
  <si>
    <t xml:space="preserve">      药品事务</t>
  </si>
  <si>
    <t xml:space="preserve">      医疗器械事务</t>
  </si>
  <si>
    <t xml:space="preserve">      化妆品事务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</si>
  <si>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</si>
  <si>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</si>
  <si>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</si>
  <si>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</si>
  <si>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</si>
  <si>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其他外交支出</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</si>
  <si>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</si>
  <si>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</si>
  <si>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</si>
  <si>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</si>
  <si>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</si>
  <si>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</si>
  <si>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</si>
  <si>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</si>
  <si>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</si>
  <si>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</si>
  <si>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</si>
  <si>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</si>
  <si>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</si>
  <si>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</si>
  <si>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</si>
  <si>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</si>
  <si>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</si>
  <si>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</si>
  <si>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</si>
  <si>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</si>
  <si>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</si>
  <si>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</si>
  <si>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</si>
  <si>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</si>
  <si>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</si>
  <si>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</si>
  <si>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</si>
  <si>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</si>
  <si>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</si>
  <si>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</si>
  <si>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</si>
  <si>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</si>
  <si>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</si>
  <si>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</si>
  <si>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</si>
  <si>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</si>
  <si>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</si>
  <si>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</si>
  <si>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</si>
  <si>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</si>
  <si>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</si>
  <si>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</si>
  <si>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</si>
  <si>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</si>
  <si>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</si>
  <si>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</si>
  <si>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</si>
  <si>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</si>
  <si>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</si>
  <si>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</si>
  <si>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</si>
  <si>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</si>
  <si>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</si>
  <si>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</si>
  <si>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</si>
  <si>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</si>
  <si>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</si>
  <si>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</si>
  <si>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</si>
  <si>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</si>
  <si>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</si>
  <si>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</si>
  <si>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</si>
  <si>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</si>
  <si>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</si>
  <si>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</si>
  <si>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</si>
  <si>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</si>
  <si>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</si>
  <si>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</si>
  <si>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</si>
  <si>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</si>
  <si>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</si>
  <si>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中专教育</t>
  </si>
  <si>
    <t xml:space="preserve">      技校教育</t>
  </si>
  <si>
    <t xml:space="preserve">      职业高中教育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</si>
  <si>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</si>
  <si>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</si>
  <si>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</si>
  <si>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</si>
  <si>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</si>
  <si>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</si>
  <si>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</si>
  <si>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</si>
  <si>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</si>
  <si>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</si>
  <si>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</si>
  <si>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</si>
  <si>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</si>
  <si>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</si>
  <si>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</si>
  <si>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</si>
  <si>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</si>
  <si>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</si>
  <si>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</si>
  <si>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</si>
  <si>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</si>
  <si>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</si>
  <si>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</si>
  <si>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</si>
  <si>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</si>
  <si>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</si>
  <si>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</si>
  <si>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</si>
  <si>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</si>
  <si>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</si>
  <si>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</si>
  <si>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</si>
  <si>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</si>
  <si>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</si>
  <si>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</si>
  <si>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</si>
  <si>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</si>
  <si>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</si>
  <si>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重点基础研究规划</t>
  </si>
  <si>
    <t xml:space="preserve">      自然科学基金</t>
  </si>
  <si>
    <t xml:space="preserve">      重点实验室及相关设施</t>
  </si>
  <si>
    <t xml:space="preserve">      重大科学工程</t>
  </si>
  <si>
    <t xml:space="preserve">      专项基础科研</t>
  </si>
  <si>
    <t xml:space="preserve">      专项技术基础</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</si>
  <si>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</si>
  <si>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</si>
  <si>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</si>
  <si>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</si>
  <si>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</si>
  <si>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</si>
  <si>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</si>
  <si>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应用技术研究与开发</t>
  </si>
  <si>
    <t xml:space="preserve">      产业技术研究与开发</t>
  </si>
  <si>
    <t xml:space="preserve">      科技成果转化与扩散</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</si>
  <si>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</si>
  <si>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</si>
  <si>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</si>
  <si>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</si>
  <si>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</si>
  <si>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</si>
  <si>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</si>
  <si>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</si>
  <si>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</si>
  <si>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</si>
  <si>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</si>
  <si>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</si>
  <si>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</si>
  <si>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</si>
  <si>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</si>
  <si>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</si>
  <si>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</si>
  <si>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</si>
  <si>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</si>
  <si>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</si>
  <si>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</si>
  <si>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</si>
  <si>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</si>
  <si>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</si>
  <si>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</si>
  <si>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</si>
  <si>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</si>
  <si>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</si>
  <si>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</si>
  <si>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</si>
  <si>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</si>
  <si>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</si>
  <si>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</si>
  <si>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</si>
  <si>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</si>
  <si>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</si>
  <si>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</si>
  <si>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</si>
  <si>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</si>
  <si>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旅游行业业务管理</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</si>
  <si>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</si>
  <si>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</si>
  <si>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</si>
  <si>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</si>
  <si>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</si>
  <si>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</si>
  <si>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</si>
  <si>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</si>
  <si>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</si>
  <si>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</si>
  <si>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</si>
  <si>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</si>
  <si>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</si>
  <si>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</si>
  <si>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</si>
  <si>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一般行政管理实务</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</si>
  <si>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</si>
  <si>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</si>
  <si>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</si>
  <si>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</si>
  <si>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</si>
  <si>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</si>
  <si>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</si>
  <si>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</si>
  <si>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其他广播电视支出</t>
  </si>
  <si>
    <t xml:space="preserve">    其他文化体育与传媒支出</t>
  </si>
  <si>
    <t xml:space="preserve">      宣传文化发展专项支出</t>
  </si>
  <si>
    <t xml:space="preserve">      文化产业发展专项支出</t>
  </si>
  <si>
    <t xml:space="preserve">      其他文化体育与传媒支出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</si>
  <si>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</si>
  <si>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</si>
  <si>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</si>
  <si>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</si>
  <si>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</si>
  <si>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</si>
  <si>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</si>
  <si>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</si>
  <si>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</si>
  <si>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</si>
  <si>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</si>
  <si>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民间组织管理</t>
  </si>
  <si>
    <t xml:space="preserve">      行政区划和地名管理</t>
  </si>
  <si>
    <t xml:space="preserve">      基层政权和社区建设</t>
  </si>
  <si>
    <t xml:space="preserve">      其他民政管理事务支出</t>
  </si>
  <si>
    <t xml:space="preserve">    补充全国社会保障基金</t>
  </si>
  <si>
    <t xml:space="preserve">      用一般公共预算补充基金</t>
  </si>
  <si>
    <t xml:space="preserve">    行政事业单位离退休</t>
  </si>
  <si>
    <t xml:space="preserve">      归口管理的行政单位离退休</t>
  </si>
  <si>
    <t xml:space="preserve">      事业单位离退休</t>
  </si>
  <si>
    <t xml:space="preserve">      离退休人员管理机构</t>
  </si>
  <si>
    <t xml:space="preserve">      未归口管理的行政单位离退休</t>
  </si>
  <si>
    <t xml:space="preserve">      机关事业单位基本养老保险缴费支出</t>
  </si>
  <si>
    <t xml:space="preserve">      机关事业单位职业年金缴费支出</t>
  </si>
  <si>
    <t xml:space="preserve">      对机关事业单位基本养老保险基金的补助</t>
  </si>
  <si>
    <t xml:space="preserve">      其他行政事业单位离退休支出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</si>
  <si>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</si>
  <si>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</si>
  <si>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</si>
  <si>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</si>
  <si>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</si>
  <si>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</si>
  <si>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</si>
  <si>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</si>
  <si>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</si>
  <si>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</si>
  <si>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</si>
  <si>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</si>
  <si>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</si>
  <si>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</si>
  <si>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</si>
  <si>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</si>
  <si>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</si>
  <si>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</si>
  <si>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</si>
  <si>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</si>
  <si>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</si>
  <si>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</si>
  <si>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</si>
  <si>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</si>
  <si>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</si>
  <si>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</si>
  <si>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</si>
  <si>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</si>
  <si>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</si>
  <si>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</si>
  <si>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</si>
  <si>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</si>
  <si>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假肢矫形</t>
  </si>
  <si>
    <t xml:space="preserve">      殡葬</t>
  </si>
  <si>
    <t xml:space="preserve">      社会福利事业单位</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</si>
  <si>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</si>
  <si>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</si>
  <si>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</si>
  <si>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</si>
  <si>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</si>
  <si>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</si>
  <si>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</si>
  <si>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</si>
  <si>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</si>
  <si>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</si>
  <si>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</si>
  <si>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</si>
  <si>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</si>
  <si>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</si>
  <si>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</si>
  <si>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</si>
  <si>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</si>
  <si>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</si>
  <si>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</si>
  <si>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</si>
  <si>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</si>
  <si>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</si>
  <si>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</si>
  <si>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</si>
  <si>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</si>
  <si>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</si>
  <si>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</si>
  <si>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</si>
  <si>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</si>
  <si>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</si>
  <si>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</si>
  <si>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</si>
  <si>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</si>
  <si>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</si>
  <si>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</si>
  <si>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</si>
  <si>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</si>
  <si>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</si>
  <si>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</si>
  <si>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</si>
  <si>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</si>
  <si>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</si>
  <si>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</si>
  <si>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</si>
  <si>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</si>
  <si>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</si>
  <si>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妇产医院</t>
  </si>
  <si>
    <t xml:space="preserve">      儿童医院</t>
  </si>
  <si>
    <t xml:space="preserve">      其他专科医院</t>
  </si>
  <si>
    <t xml:space="preserve">      福利医院</t>
  </si>
  <si>
    <t xml:space="preserve">      行业医院</t>
  </si>
  <si>
    <t xml:space="preserve">      处理医疗欠费</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</si>
  <si>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</si>
  <si>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</si>
  <si>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</si>
  <si>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</si>
  <si>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</si>
  <si>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</si>
  <si>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</si>
  <si>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</si>
  <si>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</si>
  <si>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</si>
  <si>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</si>
  <si>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</si>
  <si>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</si>
  <si>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</si>
  <si>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重大公共卫生专项</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</si>
  <si>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</si>
  <si>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</si>
  <si>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</si>
  <si>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</si>
  <si>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</si>
  <si>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</si>
  <si>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</si>
  <si>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</si>
  <si>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</si>
  <si>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</si>
  <si>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</si>
  <si>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</si>
  <si>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</si>
  <si>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</si>
  <si>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</si>
  <si>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</si>
  <si>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</si>
  <si>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</si>
  <si>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</si>
  <si>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</si>
  <si>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</si>
  <si>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</si>
  <si>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</si>
  <si>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</si>
  <si>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</si>
  <si>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</si>
  <si>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</si>
  <si>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</si>
  <si>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</si>
  <si>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老龄卫生健康服务</t>
  </si>
  <si>
    <t xml:space="preserve">      老龄卫生健康服务</t>
  </si>
  <si>
    <t xml:space="preserve">    其他卫生健康支出</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</si>
  <si>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</si>
  <si>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</si>
  <si>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</si>
  <si>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</si>
  <si>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</si>
  <si>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</si>
  <si>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</si>
  <si>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</si>
  <si>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</si>
  <si>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</si>
  <si>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</si>
  <si>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</si>
  <si>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</si>
  <si>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</si>
  <si>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</si>
  <si>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</si>
  <si>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</si>
  <si>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</si>
  <si>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其他污染防治支出</t>
  </si>
  <si>
    <t xml:space="preserve">    自然生态保护</t>
  </si>
  <si>
    <t xml:space="preserve">      生态保护</t>
  </si>
  <si>
    <t xml:space="preserve">      农村环境保护</t>
  </si>
  <si>
    <t xml:space="preserve">      自然保护区</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</si>
  <si>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</si>
  <si>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</si>
  <si>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</si>
  <si>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</si>
  <si>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</si>
  <si>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</si>
  <si>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</si>
  <si>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</si>
  <si>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</si>
  <si>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t>
  </si>
  <si>
    <t xml:space="preserve">      退耕现金</t>
  </si>
  <si>
    <t xml:space="preserve">      退耕还林粮食折现补贴</t>
  </si>
  <si>
    <t xml:space="preserve">      退耕还林粮食费用补贴</t>
  </si>
  <si>
    <t xml:space="preserve">      退耕还林工程建设</t>
  </si>
  <si>
    <t xml:space="preserve">      其他退耕还林支出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</si>
  <si>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</si>
  <si>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</si>
  <si>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</si>
  <si>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</si>
  <si>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</si>
  <si>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</si>
  <si>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</si>
  <si>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</si>
  <si>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</si>
  <si>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</si>
  <si>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</si>
  <si>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</si>
  <si>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</si>
  <si>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</si>
  <si>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</si>
  <si>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</si>
  <si>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</si>
  <si>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</si>
  <si>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</si>
  <si>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</si>
  <si>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</si>
  <si>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</si>
  <si>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</si>
  <si>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</si>
  <si>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</si>
  <si>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</si>
  <si>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</si>
  <si>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城乡社区管理事务</t>
  </si>
  <si>
    <t xml:space="preserve">        行政运行</t>
  </si>
  <si>
    <t xml:space="preserve">        一般行政管理事务</t>
  </si>
  <si>
    <t xml:space="preserve">        机关服务</t>
  </si>
  <si>
    <t xml:space="preserve">        城管执法</t>
  </si>
  <si>
    <t xml:space="preserve">        工程建设国家标准规范编制与监管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</si>
  <si>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</si>
  <si>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</si>
  <si>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</si>
  <si>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</si>
  <si>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</si>
  <si>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</si>
  <si>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</si>
  <si>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</si>
  <si>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</si>
  <si>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</si>
  <si>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</si>
  <si>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</si>
  <si>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t>
  </si>
  <si>
    <t xml:space="preserve">        事业运行</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</si>
  <si>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</si>
  <si>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</si>
  <si>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</si>
  <si>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</si>
  <si>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</si>
  <si>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</si>
  <si>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农业行业业务管理</t>
  </si>
  <si>
    <t xml:space="preserve">        对外交流与合作</t>
  </si>
  <si>
    <t xml:space="preserve">        防灾救灾</t>
  </si>
  <si>
    <t xml:space="preserve">        稳定农民收入补贴</t>
  </si>
  <si>
    <t xml:space="preserve">        农业结构调整补贴</t>
  </si>
  <si>
    <t xml:space="preserve">        农业生产支持补贴</t>
  </si>
  <si>
    <t xml:space="preserve">        农业组织化与产业化经营</t>
  </si>
  <si>
    <t xml:space="preserve">        农产品加工与促销</t>
  </si>
  <si>
    <t xml:space="preserve">        农村公益事业</t>
  </si>
  <si>
    <t xml:space="preserve">        农业资源保护修复与利用</t>
  </si>
  <si>
    <t xml:space="preserve">        农村道路建设</t>
  </si>
  <si>
    <t xml:space="preserve">        成品油价格改革对渔业的补贴</t>
  </si>
  <si>
    <t xml:space="preserve">        对高校毕业生到基层任职补助</t>
  </si>
  <si>
    <t xml:space="preserve">        其他农业支出</t>
  </si>
  <si>
    <t xml:space="preserve">      林业和草原</t>
  </si>
  <si>
    <t xml:space="preserve">        事业机构</t>
  </si>
  <si>
    <t xml:space="preserve">        森林培育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</si>
  <si>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</si>
  <si>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</si>
  <si>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</si>
  <si>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</si>
  <si>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</si>
  <si>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</si>
  <si>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</si>
  <si>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</si>
  <si>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</si>
  <si>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</si>
  <si>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</si>
  <si>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</si>
  <si>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</si>
  <si>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</si>
  <si>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防灾减灾</t>
  </si>
  <si>
    <t xml:space="preserve">        国家公园</t>
  </si>
  <si>
    <t xml:space="preserve">        草原管理</t>
  </si>
  <si>
    <t xml:space="preserve">        行业业务管理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</si>
  <si>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</si>
  <si>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</si>
  <si>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</si>
  <si>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</si>
  <si>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</si>
  <si>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</si>
  <si>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</si>
  <si>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</si>
  <si>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</si>
  <si>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</si>
  <si>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</si>
  <si>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</si>
  <si>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</si>
  <si>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</si>
  <si>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农田水利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</si>
  <si>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</si>
  <si>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</si>
  <si>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</si>
  <si>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</si>
  <si>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</si>
  <si>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水利建设移民支出</t>
  </si>
  <si>
    <t xml:space="preserve">        农村人畜饮水</t>
  </si>
  <si>
    <t xml:space="preserve">        其他水利支出</t>
  </si>
  <si>
    <t xml:space="preserve">      南水北调</t>
  </si>
  <si>
    <t xml:space="preserve">        南水北调工程建设</t>
  </si>
  <si>
    <t xml:space="preserve">        政策研究与信息管理</t>
  </si>
  <si>
    <t xml:space="preserve">        工程稽查</t>
  </si>
  <si>
    <t xml:space="preserve">        前期工作</t>
  </si>
  <si>
    <t xml:space="preserve">        南水北调技术推广</t>
  </si>
  <si>
    <t xml:space="preserve">        环境、移民及水资源管理与保护</t>
  </si>
  <si>
    <t xml:space="preserve">        其他南水北调支出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</si>
  <si>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</si>
  <si>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</si>
  <si>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</si>
  <si>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</si>
  <si>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</si>
  <si>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</si>
  <si>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</si>
  <si>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</si>
  <si>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农业综合开发</t>
  </si>
  <si>
    <t xml:space="preserve">        机构运行</t>
  </si>
  <si>
    <t xml:space="preserve">        土地治理</t>
  </si>
  <si>
    <t xml:space="preserve">        产业化发展</t>
  </si>
  <si>
    <t xml:space="preserve">        创新示范</t>
  </si>
  <si>
    <t xml:space="preserve">        其他农业综合开发支出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</si>
  <si>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</si>
  <si>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</si>
  <si>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</si>
  <si>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</si>
  <si>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</si>
  <si>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</si>
  <si>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</si>
  <si>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</si>
  <si>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</si>
  <si>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</si>
  <si>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</si>
  <si>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</si>
  <si>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</si>
  <si>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</si>
  <si>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</si>
  <si>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</si>
  <si>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</si>
  <si>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</si>
  <si>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</si>
  <si>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</si>
  <si>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</si>
  <si>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</si>
  <si>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</si>
  <si>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</si>
  <si>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</si>
  <si>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</si>
  <si>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</si>
  <si>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</si>
  <si>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</si>
  <si>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</si>
  <si>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</si>
  <si>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</si>
  <si>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</si>
  <si>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</si>
  <si>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</si>
  <si>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</si>
  <si>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</si>
  <si>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</si>
  <si>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</si>
  <si>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</si>
  <si>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</si>
  <si>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</si>
  <si>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</si>
  <si>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</si>
  <si>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</si>
  <si>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</si>
  <si>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</si>
  <si>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</si>
  <si>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</si>
  <si>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</si>
  <si>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</si>
  <si>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</si>
  <si>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</si>
  <si>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</si>
  <si>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</si>
  <si>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</si>
  <si>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</si>
  <si>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</si>
  <si>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</si>
  <si>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</si>
  <si>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</si>
  <si>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</si>
  <si>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</si>
  <si>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</si>
  <si>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</si>
  <si>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</si>
  <si>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</si>
  <si>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</si>
  <si>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</si>
  <si>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</si>
  <si>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</si>
  <si>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</si>
  <si>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</si>
  <si>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</si>
  <si>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</si>
  <si>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</si>
  <si>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</si>
  <si>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</si>
  <si>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</si>
  <si>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</si>
  <si>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</si>
  <si>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</si>
  <si>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</si>
  <si>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</si>
  <si>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</si>
  <si>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</si>
  <si>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</si>
  <si>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</si>
  <si>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</si>
  <si>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</si>
  <si>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</si>
  <si>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</si>
  <si>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</si>
  <si>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</si>
  <si>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</si>
  <si>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</si>
  <si>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无线电监管</t>
  </si>
  <si>
    <t xml:space="preserve">        工业和信息产业战略研究与标准制定</t>
  </si>
  <si>
    <t xml:space="preserve">        工业和信息产业支持</t>
  </si>
  <si>
    <t xml:space="preserve">        电子专项工程</t>
  </si>
  <si>
    <t xml:space="preserve">        技术基础研究</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</si>
  <si>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</si>
  <si>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</si>
  <si>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</si>
  <si>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</si>
  <si>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</si>
  <si>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</si>
  <si>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</si>
  <si>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</si>
  <si>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</si>
  <si>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其他资源勘探信息等支出</t>
  </si>
  <si>
    <t xml:space="preserve">        黄金事务</t>
  </si>
  <si>
    <t xml:space="preserve">        技术改造支出</t>
  </si>
  <si>
    <t xml:space="preserve">        中药材扶持资金支出</t>
  </si>
  <si>
    <t xml:space="preserve">        重点产业振兴和技术改造项目贷款贴息</t>
  </si>
  <si>
    <t xml:space="preserve">        其他资源勘探信息等支出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</si>
  <si>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</si>
  <si>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</si>
  <si>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</si>
  <si>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</si>
  <si>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</si>
  <si>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</si>
  <si>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</si>
  <si>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</si>
  <si>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</si>
  <si>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</si>
  <si>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</si>
  <si>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</si>
  <si>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</si>
  <si>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</si>
  <si>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</si>
  <si>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</si>
  <si>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</si>
  <si>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</si>
  <si>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</si>
  <si>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</si>
  <si>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</si>
  <si>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其他金融支出</t>
  </si>
  <si>
    <t>十七、援助其他地区支出</t>
  </si>
  <si>
    <t xml:space="preserve">      一般公共服务</t>
  </si>
  <si>
    <t xml:space="preserve">      教育</t>
  </si>
  <si>
    <t xml:space="preserve">      文化体育与传媒</t>
  </si>
  <si>
    <t xml:space="preserve">      医疗卫生</t>
  </si>
  <si>
    <t xml:space="preserve">      节能环保</t>
  </si>
  <si>
    <t xml:space="preserve">      交通运输</t>
  </si>
  <si>
    <t xml:space="preserve">      住房保障</t>
  </si>
  <si>
    <t xml:space="preserve">      其他支出</t>
  </si>
  <si>
    <t>十八、自然资源海洋气象等支出</t>
  </si>
  <si>
    <t xml:space="preserve">      自然资源事务</t>
  </si>
  <si>
    <t xml:space="preserve">        自然资源规划及管理</t>
  </si>
  <si>
    <t xml:space="preserve">        土地资源调查</t>
  </si>
  <si>
    <t xml:space="preserve">        土地资源利用与保护</t>
  </si>
  <si>
    <t xml:space="preserve">        自然资源社会公益服务</t>
  </si>
  <si>
    <t xml:space="preserve">        自然资源行业业务管理</t>
  </si>
  <si>
    <t xml:space="preserve">        自然资源调查</t>
  </si>
  <si>
    <t xml:space="preserve">        国土整治</t>
  </si>
  <si>
    <t xml:space="preserve">        土地资源储备支出</t>
  </si>
  <si>
    <t xml:space="preserve">        地质矿产资源与环境调查</t>
  </si>
  <si>
    <t xml:space="preserve">        地质矿产资源利用与保护</t>
  </si>
  <si>
    <t xml:space="preserve">        地质转产项目财政贴息</t>
  </si>
  <si>
    <t xml:space="preserve">        国外风险勘查</t>
  </si>
  <si>
    <t xml:space="preserve">        地质勘查基金（周转金）支出</t>
  </si>
  <si>
    <t xml:space="preserve">        其他自然资源事务支出</t>
  </si>
  <si>
    <t xml:space="preserve">      海洋管理事务</t>
  </si>
  <si>
    <t xml:space="preserve">        海域使用管理</t>
  </si>
  <si>
    <t xml:space="preserve">        海洋环境保护与监测</t>
  </si>
  <si>
    <t xml:space="preserve">        海洋调查评价</t>
  </si>
  <si>
    <t xml:space="preserve">        海洋权益维护</t>
  </si>
  <si>
    <t xml:space="preserve">        海洋执法监察</t>
  </si>
  <si>
    <t xml:space="preserve">        海洋防灾减灾</t>
  </si>
  <si>
    <t xml:space="preserve">        海洋卫星</t>
  </si>
  <si>
    <t xml:space="preserve">        极地考察</t>
  </si>
  <si>
    <t xml:space="preserve">        海洋矿产资源勘探研究</t>
  </si>
  <si>
    <t xml:space="preserve">        海港航标维护</t>
  </si>
  <si>
    <t xml:space="preserve">        海水淡化</t>
  </si>
  <si>
    <t xml:space="preserve">        无居民海岛使用金支出</t>
  </si>
  <si>
    <t xml:space="preserve">        海岛和海域保护</t>
  </si>
  <si>
    <t xml:space="preserve">        其他海洋管理事务支出</t>
  </si>
  <si>
    <t xml:space="preserve">      测绘事务</t>
  </si>
  <si>
    <t xml:space="preserve">        基础测绘</t>
  </si>
  <si>
    <t xml:space="preserve">        航空摄影</t>
  </si>
  <si>
    <t xml:space="preserve">        测绘工程建设</t>
  </si>
  <si>
    <t xml:space="preserve">        其他测绘事务支出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</si>
  <si>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</si>
  <si>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</si>
  <si>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</si>
  <si>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</si>
  <si>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</si>
  <si>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</si>
  <si>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</si>
  <si>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</si>
  <si>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</si>
  <si>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</si>
  <si>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</si>
  <si>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</si>
  <si>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</si>
  <si>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十九、住房保障支出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</si>
  <si>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</si>
  <si>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</si>
  <si>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</si>
  <si>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</si>
  <si>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</si>
  <si>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</si>
  <si>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</si>
  <si>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</si>
  <si>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</si>
  <si>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</si>
  <si>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</si>
  <si>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</si>
  <si>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</si>
  <si>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</si>
  <si>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</si>
  <si>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</si>
  <si>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</si>
  <si>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二十、粮油物资储备支出</t>
  </si>
  <si>
    <t xml:space="preserve">      粮油事务</t>
  </si>
  <si>
    <t xml:space="preserve">        粮食财务与审计支出</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</si>
  <si>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</si>
  <si>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</si>
  <si>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</si>
  <si>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</si>
  <si>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</si>
  <si>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</si>
  <si>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</si>
  <si>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</si>
  <si>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</si>
  <si>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</si>
  <si>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</si>
  <si>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</si>
  <si>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</si>
  <si>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</si>
  <si>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</si>
  <si>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</si>
  <si>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</si>
  <si>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</si>
  <si>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</si>
  <si>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</si>
  <si>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t>
  </si>
  <si>
    <t xml:space="preserve">        天然铀能源储备</t>
  </si>
  <si>
    <t xml:space="preserve">        煤炭储备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</si>
  <si>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</si>
  <si>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</si>
  <si>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</si>
  <si>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</si>
  <si>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</si>
  <si>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</si>
  <si>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</si>
  <si>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</si>
  <si>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</si>
  <si>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</si>
  <si>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</si>
  <si>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</si>
  <si>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</si>
  <si>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</si>
  <si>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</si>
  <si>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</si>
  <si>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</si>
  <si>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</si>
  <si>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其他重要商品储备支出</t>
  </si>
  <si>
    <t>二十一、灾害防治及应急管理支出</t>
  </si>
  <si>
    <t xml:space="preserve">     应急管理事务</t>
  </si>
  <si>
    <t xml:space="preserve">       行政运行</t>
  </si>
  <si>
    <t xml:space="preserve">       一般行政管理事务</t>
  </si>
  <si>
    <t xml:space="preserve">       机关服务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</si>
  <si>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</si>
  <si>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</si>
  <si>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</si>
  <si>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</si>
  <si>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</si>
  <si>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</si>
  <si>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事业运行</t>
  </si>
  <si>
    <t xml:space="preserve">       其他应急管理支出</t>
  </si>
  <si>
    <t xml:space="preserve">     消防事务</t>
  </si>
  <si>
    <t xml:space="preserve">       一般行政管理实务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</si>
  <si>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</si>
  <si>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</si>
  <si>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</si>
  <si>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</si>
  <si>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</si>
  <si>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</si>
  <si>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</si>
  <si>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</si>
  <si>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</si>
  <si>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</si>
  <si>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</si>
  <si>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</si>
  <si>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</si>
  <si>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</si>
  <si>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</si>
  <si>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</si>
  <si>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</si>
  <si>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</si>
  <si>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</si>
  <si>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</si>
  <si>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</si>
  <si>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</si>
  <si>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</si>
  <si>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</si>
  <si>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</si>
  <si>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</si>
  <si>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</si>
  <si>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</si>
  <si>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其他自然灾害生活救助支出</t>
  </si>
  <si>
    <t xml:space="preserve">     其他灾害防治及应急管理支出</t>
  </si>
  <si>
    <t>二十二、预备费</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</si>
  <si>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</si>
  <si>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</si>
  <si>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</si>
  <si>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</si>
  <si>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</si>
  <si>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</si>
  <si>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二十五、其他支出</t>
  </si>
  <si>
    <t xml:space="preserve">        年初预留</t>
  </si>
  <si>
    <t xml:space="preserve">        其他支出</t>
  </si>
  <si>
    <t>转移性收入</t>
  </si>
  <si>
    <t xml:space="preserve">  补助下级支出</t>
  </si>
  <si>
    <t xml:space="preserve">   返还性收入</t>
  </si>
  <si>
    <t xml:space="preserve">     所得税基数返还收入</t>
  </si>
  <si>
    <t xml:space="preserve">     增值税税收返还收入   </t>
  </si>
  <si>
    <t xml:space="preserve">     消费税税收返还收入   </t>
  </si>
  <si>
    <t xml:space="preserve">   一般性转移支付收入</t>
  </si>
  <si>
    <t xml:space="preserve">     体制补助收入</t>
  </si>
  <si>
    <t xml:space="preserve">     均衡性转移支付收入</t>
  </si>
  <si>
    <t xml:space="preserve">     结算补助收入</t>
  </si>
  <si>
    <t xml:space="preserve">     企业事业单位划转补助收入</t>
  </si>
  <si>
    <t xml:space="preserve">     基层公检法司转移支付收入</t>
  </si>
  <si>
    <t xml:space="preserve">     城乡义务教育转移支付收入</t>
  </si>
  <si>
    <t xml:space="preserve">     基本养老金转移支付收入</t>
  </si>
  <si>
    <t xml:space="preserve">     城乡居民基本医疗保险转移支付收入</t>
  </si>
  <si>
    <t xml:space="preserve">     农村综合改革转移支付收入</t>
  </si>
  <si>
    <t xml:space="preserve">     固定数额补助收入</t>
  </si>
  <si>
    <t xml:space="preserve">     边境地区转移支付收入</t>
  </si>
  <si>
    <t xml:space="preserve">     公共安全共同财政事权转移支付收入</t>
  </si>
  <si>
    <t xml:space="preserve">     教育共同财政事权转移支付收入</t>
  </si>
  <si>
    <t xml:space="preserve">     社会保障和就业共同财政事权转移支付收入</t>
  </si>
  <si>
    <t xml:space="preserve">     卫生健康共同财政事权转移支付收入</t>
  </si>
  <si>
    <t xml:space="preserve">     住房保障共同财政事权转移支付收入</t>
  </si>
  <si>
    <t xml:space="preserve">     其他一般性转移支付收入</t>
  </si>
  <si>
    <t xml:space="preserve">   专项转移支付收入</t>
  </si>
  <si>
    <t xml:space="preserve"> 下级上解收入</t>
  </si>
  <si>
    <t xml:space="preserve">  上解上级支出</t>
  </si>
  <si>
    <t xml:space="preserve">   体制上解收入</t>
  </si>
  <si>
    <t xml:space="preserve">    出口退税专项上解支出</t>
  </si>
  <si>
    <t xml:space="preserve">   专项上解收入</t>
  </si>
  <si>
    <t xml:space="preserve">    专项上解支出</t>
  </si>
  <si>
    <t xml:space="preserve"> 上年结余收入</t>
  </si>
  <si>
    <t xml:space="preserve">  债务还本支出</t>
  </si>
  <si>
    <t xml:space="preserve"> 动用预算稳定调节基金</t>
  </si>
  <si>
    <t xml:space="preserve">    地方政府一般债务还本支出</t>
  </si>
  <si>
    <t xml:space="preserve"> 调入一般公共预算资金</t>
  </si>
  <si>
    <t xml:space="preserve">      地方政府向外国政府借款还本支出</t>
  </si>
  <si>
    <t xml:space="preserve"> 准东与东三县税收分成上解收入</t>
  </si>
  <si>
    <t xml:space="preserve">      地方政府向国际组织借款还本支出</t>
  </si>
  <si>
    <t xml:space="preserve"> 地方政府一般债务转贷收入</t>
  </si>
  <si>
    <t xml:space="preserve">      地方政府其他一般债务还本支出</t>
  </si>
  <si>
    <t xml:space="preserve"> 地方政府一般债务转贷支出</t>
  </si>
  <si>
    <t>表十七：2019年自治州本级一般公共预算政府预算支出经济分类明细表</t>
    <phoneticPr fontId="5" type="noConversion"/>
  </si>
  <si>
    <t>2019年预算数</t>
    <phoneticPr fontId="5" type="noConversion"/>
  </si>
  <si>
    <t>机关工资福利支出</t>
    <phoneticPr fontId="5" type="noConversion"/>
  </si>
  <si>
    <t>工资奖金津补贴</t>
    <phoneticPr fontId="5" type="noConversion"/>
  </si>
  <si>
    <t>社会保障缴费</t>
    <phoneticPr fontId="5" type="noConversion"/>
  </si>
  <si>
    <t>住房公积金</t>
    <phoneticPr fontId="5" type="noConversion"/>
  </si>
  <si>
    <t>其他工资福利支出</t>
    <phoneticPr fontId="5" type="noConversion"/>
  </si>
  <si>
    <t>机关商品和服务支出</t>
  </si>
  <si>
    <t>办公经费</t>
    <phoneticPr fontId="5" type="noConversion"/>
  </si>
  <si>
    <t>会议费</t>
    <phoneticPr fontId="5" type="noConversion"/>
  </si>
  <si>
    <t>培训费</t>
    <phoneticPr fontId="5" type="noConversion"/>
  </si>
  <si>
    <t>专用材料购置费</t>
    <phoneticPr fontId="5" type="noConversion"/>
  </si>
  <si>
    <t>委托业务费</t>
    <phoneticPr fontId="5" type="noConversion"/>
  </si>
  <si>
    <t xml:space="preserve">   公务接待费</t>
    <phoneticPr fontId="5" type="noConversion"/>
  </si>
  <si>
    <t>因公出国(境)费用</t>
    <phoneticPr fontId="5" type="noConversion"/>
  </si>
  <si>
    <t>公务用车运行维护费</t>
    <phoneticPr fontId="5" type="noConversion"/>
  </si>
  <si>
    <t>维修(护)费</t>
    <phoneticPr fontId="5" type="noConversion"/>
  </si>
  <si>
    <t>其他商品和服务支出</t>
    <phoneticPr fontId="5" type="noConversion"/>
  </si>
  <si>
    <t>机关资本性支出(一)</t>
  </si>
  <si>
    <t>房屋建筑物购建</t>
    <phoneticPr fontId="5" type="noConversion"/>
  </si>
  <si>
    <t>基础设施建设</t>
    <phoneticPr fontId="5" type="noConversion"/>
  </si>
  <si>
    <t>公务用车购置</t>
    <phoneticPr fontId="5" type="noConversion"/>
  </si>
  <si>
    <t>土地征迁补偿和安置支出</t>
    <phoneticPr fontId="5" type="noConversion"/>
  </si>
  <si>
    <t>设备购置</t>
    <phoneticPr fontId="5" type="noConversion"/>
  </si>
  <si>
    <t>大型修缮</t>
    <phoneticPr fontId="5" type="noConversion"/>
  </si>
  <si>
    <t>其他资本性支出</t>
    <phoneticPr fontId="5" type="noConversion"/>
  </si>
  <si>
    <t>机关资本性支出(二)</t>
  </si>
  <si>
    <t>对事业单位经常性补助</t>
  </si>
  <si>
    <t>工资福利支出</t>
    <phoneticPr fontId="5" type="noConversion"/>
  </si>
  <si>
    <t>商品和服务支出</t>
    <phoneticPr fontId="5" type="noConversion"/>
  </si>
  <si>
    <t>其他对事业单位补助</t>
    <phoneticPr fontId="5" type="noConversion"/>
  </si>
  <si>
    <t>对事业单位资本性补助</t>
  </si>
  <si>
    <t>资本性支出(一)</t>
    <phoneticPr fontId="5" type="noConversion"/>
  </si>
  <si>
    <t>资本性支出(二)</t>
    <phoneticPr fontId="5" type="noConversion"/>
  </si>
  <si>
    <t>对企业补助</t>
  </si>
  <si>
    <t xml:space="preserve">   费用补贴</t>
    <phoneticPr fontId="5" type="noConversion"/>
  </si>
  <si>
    <t>利息补贴</t>
    <phoneticPr fontId="5" type="noConversion"/>
  </si>
  <si>
    <t>其他对企业补助</t>
    <phoneticPr fontId="5" type="noConversion"/>
  </si>
  <si>
    <t>对企业资本性支出</t>
  </si>
  <si>
    <t>对企业资本性支出(一)</t>
    <phoneticPr fontId="5" type="noConversion"/>
  </si>
  <si>
    <t>对企业资本性支出(二)</t>
    <phoneticPr fontId="5" type="noConversion"/>
  </si>
  <si>
    <t>对个人和家庭的补助</t>
  </si>
  <si>
    <t>社会福利和救助</t>
    <phoneticPr fontId="5" type="noConversion"/>
  </si>
  <si>
    <t>助学金</t>
    <phoneticPr fontId="5" type="noConversion"/>
  </si>
  <si>
    <t>个人农业生产补贴</t>
    <phoneticPr fontId="5" type="noConversion"/>
  </si>
  <si>
    <t>离退休费</t>
    <phoneticPr fontId="5" type="noConversion"/>
  </si>
  <si>
    <t>其他对个人和家庭补助</t>
    <phoneticPr fontId="5" type="noConversion"/>
  </si>
  <si>
    <t>对社会保障基金补助</t>
  </si>
  <si>
    <t>对社会保险基金补助</t>
    <phoneticPr fontId="5" type="noConversion"/>
  </si>
  <si>
    <t>补充全国社会保障基金</t>
    <phoneticPr fontId="5" type="noConversion"/>
  </si>
  <si>
    <t>债务利息及费用支出</t>
  </si>
  <si>
    <t>国内债务付息</t>
    <phoneticPr fontId="5" type="noConversion"/>
  </si>
  <si>
    <t>国外债务付息</t>
    <phoneticPr fontId="5" type="noConversion"/>
  </si>
  <si>
    <t>国内债务发行费用</t>
    <phoneticPr fontId="5" type="noConversion"/>
  </si>
  <si>
    <t>国外债务发行费用</t>
    <phoneticPr fontId="5" type="noConversion"/>
  </si>
  <si>
    <t>预备费及预留</t>
    <phoneticPr fontId="5" type="noConversion"/>
  </si>
  <si>
    <t>预备费</t>
    <phoneticPr fontId="5" type="noConversion"/>
  </si>
  <si>
    <t>预留</t>
    <phoneticPr fontId="5" type="noConversion"/>
  </si>
  <si>
    <t>赠与</t>
    <phoneticPr fontId="5" type="noConversion"/>
  </si>
  <si>
    <t>国家赔偿费用支出</t>
    <phoneticPr fontId="5" type="noConversion"/>
  </si>
  <si>
    <t>对民间非营利组织和群众性自治组织补贴</t>
    <phoneticPr fontId="5" type="noConversion"/>
  </si>
  <si>
    <t>其他支出</t>
    <phoneticPr fontId="5" type="noConversion"/>
  </si>
  <si>
    <t xml:space="preserve">    涉密项目</t>
    <phoneticPr fontId="5" type="noConversion"/>
  </si>
  <si>
    <t xml:space="preserve">    2018年新疆维吾尔自治区县级综合档案馆</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</si>
</sst>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_ "/>
    <numFmt numFmtId="177" formatCode="0_);[Red]\(0\)"/>
    <numFmt numFmtId="178" formatCode="* #,##0.00;* \-#,##0.00;* &quot;-&quot;??;@"/>
    <numFmt numFmtId="179" formatCode="_ * #,##0_ ;_ * \-#,##0_ ;_ * &quot;-&quot;??_ ;_ @_ "/>
    <numFmt numFmtId="180" formatCode="_-* #,##0.00_-;\-* #,##0.00_-;_-* &quot;-&quot;??_-;_-@_-"/>
    <numFmt numFmtId="181" formatCode="0.0_ "/>
    <numFmt numFmtId="182" formatCode="0.0%"/>
  </numFmts>
  <fonts count="31">
    <font>
      <sz val="12"/>
      <name val="宋体"/>
      <charset val="134"/>
    </font>
    <font>
      <sz val="12"/>
      <name val="黑体"/>
      <family val="3"/>
      <charset val="134"/>
    </font>
    <font>
      <b/>
      <sz val="12"/>
      <name val="宋体"/>
      <family val="3"/>
      <charset val="134"/>
    </font>
    <font>
      <sz val="12"/>
      <name val="宋体"/>
      <family val="3"/>
      <charset val="134"/>
    </font>
    <font>
      <b/>
      <sz val="16"/>
      <name val="宋体"/>
      <family val="3"/>
      <charset val="134"/>
    </font>
    <font>
      <sz val="9"/>
      <name val="宋体"/>
      <family val="3"/>
      <charset val="134"/>
    </font>
    <font>
      <b/>
      <sz val="10"/>
      <name val="宋体"/>
      <family val="3"/>
      <charset val="134"/>
    </font>
    <font>
      <sz val="9"/>
      <name val="Times New Roman"/>
      <family val="1"/>
    </font>
    <font>
      <b/>
      <sz val="9"/>
      <name val="黑体"/>
      <family val="3"/>
      <charset val="134"/>
    </font>
    <font>
      <b/>
      <sz val="9"/>
      <name val="宋体"/>
      <family val="3"/>
      <charset val="134"/>
    </font>
    <font>
      <sz val="10"/>
      <name val="方正书宋简体"/>
      <charset val="134"/>
    </font>
    <font>
      <b/>
      <sz val="10"/>
      <name val="方正书宋简体"/>
      <charset val="134"/>
    </font>
    <font>
      <sz val="11"/>
      <name val="宋体"/>
      <family val="3"/>
      <charset val="134"/>
      <scheme val="minor"/>
    </font>
    <font>
      <b/>
      <sz val="11"/>
      <name val="宋体"/>
      <family val="3"/>
      <charset val="134"/>
      <scheme val="minor"/>
    </font>
    <font>
      <b/>
      <sz val="10"/>
      <name val="宋体"/>
      <family val="3"/>
      <charset val="134"/>
      <scheme val="minor"/>
    </font>
    <font>
      <sz val="10"/>
      <name val="宋体"/>
      <family val="3"/>
      <charset val="134"/>
      <scheme val="minor"/>
    </font>
    <font>
      <sz val="12"/>
      <color indexed="12"/>
      <name val="宋体"/>
      <family val="3"/>
      <charset val="134"/>
    </font>
    <font>
      <b/>
      <sz val="11"/>
      <name val="宋体"/>
      <family val="3"/>
      <charset val="134"/>
    </font>
    <font>
      <sz val="11"/>
      <name val="宋体"/>
      <family val="3"/>
      <charset val="134"/>
    </font>
    <font>
      <sz val="10"/>
      <name val="宋体"/>
      <family val="3"/>
      <charset val="134"/>
    </font>
    <font>
      <sz val="16"/>
      <name val="宋体"/>
      <family val="3"/>
      <charset val="134"/>
      <scheme val="minor"/>
    </font>
    <font>
      <b/>
      <sz val="16"/>
      <name val="宋体"/>
      <family val="3"/>
      <charset val="134"/>
      <scheme val="minor"/>
    </font>
    <font>
      <sz val="24"/>
      <name val="方正小标宋_GBK"/>
      <family val="4"/>
      <charset val="134"/>
    </font>
    <font>
      <sz val="22"/>
      <name val="方正小标宋_GBK"/>
      <family val="4"/>
      <charset val="134"/>
    </font>
    <font>
      <sz val="16"/>
      <name val="仿宋_GB2312"/>
      <family val="3"/>
      <charset val="134"/>
    </font>
    <font>
      <sz val="16"/>
      <name val="Arial"/>
      <family val="2"/>
    </font>
    <font>
      <sz val="30"/>
      <name val="宋体"/>
      <family val="3"/>
      <charset val="134"/>
    </font>
    <font>
      <b/>
      <sz val="20"/>
      <name val="楷体_GB2312"/>
      <family val="3"/>
      <charset val="134"/>
    </font>
    <font>
      <sz val="11"/>
      <name val="仿宋_GB2312"/>
      <family val="3"/>
      <charset val="134"/>
    </font>
    <font>
      <b/>
      <sz val="10"/>
      <name val="Arial"/>
      <family val="2"/>
    </font>
    <font>
      <b/>
      <sz val="10"/>
      <name val="Times New Roman"/>
      <family val="1"/>
    </font>
  </fonts>
  <fills count="7">
    <fill>
      <patternFill patternType="none"/>
    </fill>
    <fill>
      <patternFill patternType="gray125"/>
    </fill>
    <fill>
      <patternFill patternType="solid">
        <fgColor indexed="9"/>
        <bgColor indexed="64"/>
      </patternFill>
    </fill>
    <fill>
      <patternFill patternType="solid">
        <fgColor theme="3" tint="0.79995117038483843"/>
        <bgColor indexed="64"/>
      </patternFill>
    </fill>
    <fill>
      <patternFill patternType="solid">
        <fgColor theme="8" tint="0.79995117038483843"/>
        <bgColor indexed="64"/>
      </patternFill>
    </fill>
    <fill>
      <patternFill patternType="solid">
        <fgColor theme="0"/>
        <bgColor indexed="64"/>
      </patternFill>
    </fill>
    <fill>
      <patternFill patternType="solid">
        <fgColor theme="8" tint="0.59999389629810485"/>
        <bgColor indexed="64"/>
      </patternFill>
    </fill>
  </fills>
  <borders count="20">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indexed="0"/>
      </right>
      <top/>
      <bottom/>
      <diagonal/>
    </border>
    <border>
      <left style="thin">
        <color indexed="0"/>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indexed="0"/>
      </right>
      <top/>
      <bottom style="thin">
        <color auto="1"/>
      </bottom>
      <diagonal/>
    </border>
    <border>
      <left style="thin">
        <color indexed="0"/>
      </left>
      <right/>
      <top/>
      <bottom style="thin">
        <color auto="1"/>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s>
  <cellStyleXfs count="7">
    <xf numFmtId="0" fontId="0" fillId="0" borderId="0">
      <alignment vertical="center"/>
    </xf>
    <xf numFmtId="180" fontId="3" fillId="0" borderId="0" applyFont="0" applyFill="0" applyBorder="0" applyAlignment="0" applyProtection="0">
      <alignment vertical="center"/>
    </xf>
    <xf numFmtId="0" fontId="28" fillId="0" borderId="0"/>
    <xf numFmtId="0" fontId="5" fillId="0" borderId="0"/>
    <xf numFmtId="0" fontId="3" fillId="0" borderId="0">
      <alignment vertical="center"/>
    </xf>
    <xf numFmtId="0" fontId="3" fillId="0" borderId="0"/>
    <xf numFmtId="178" fontId="29" fillId="0" borderId="0" applyFont="0" applyFill="0" applyBorder="0" applyAlignment="0" applyProtection="0"/>
  </cellStyleXfs>
  <cellXfs count="18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vertical="center"/>
    </xf>
    <xf numFmtId="0" fontId="1" fillId="0" borderId="0" xfId="0" applyFont="1" applyFill="1" applyAlignment="1">
      <alignment vertical="center"/>
    </xf>
    <xf numFmtId="0" fontId="5" fillId="0" borderId="0" xfId="0" applyFont="1" applyFill="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5" fillId="0" borderId="0" xfId="0" applyFont="1" applyFill="1" applyBorder="1" applyAlignment="1">
      <alignment vertical="center"/>
    </xf>
    <xf numFmtId="177" fontId="5" fillId="0" borderId="5" xfId="0" applyNumberFormat="1" applyFont="1" applyFill="1" applyBorder="1" applyAlignment="1">
      <alignment vertical="center"/>
    </xf>
    <xf numFmtId="0" fontId="5" fillId="0" borderId="6" xfId="3" applyNumberFormat="1" applyFont="1" applyFill="1" applyBorder="1" applyAlignment="1" applyProtection="1">
      <alignment horizontal="left" vertical="center" wrapText="1"/>
    </xf>
    <xf numFmtId="176" fontId="5" fillId="0" borderId="7" xfId="3" applyNumberFormat="1" applyFont="1" applyFill="1" applyBorder="1" applyAlignment="1" applyProtection="1">
      <alignment horizontal="right" vertical="center" wrapText="1"/>
    </xf>
    <xf numFmtId="0" fontId="7" fillId="0" borderId="0" xfId="0" applyFont="1" applyFill="1" applyBorder="1" applyAlignment="1">
      <alignment vertical="center"/>
    </xf>
    <xf numFmtId="0" fontId="5" fillId="0" borderId="0" xfId="0" applyFont="1" applyFill="1" applyBorder="1">
      <alignment vertical="center"/>
    </xf>
    <xf numFmtId="0" fontId="5" fillId="0" borderId="8" xfId="0" applyFont="1" applyFill="1" applyBorder="1">
      <alignment vertical="center"/>
    </xf>
    <xf numFmtId="177" fontId="5" fillId="0" borderId="9" xfId="0" applyNumberFormat="1" applyFont="1" applyFill="1" applyBorder="1" applyAlignment="1">
      <alignment vertical="center"/>
    </xf>
    <xf numFmtId="0" fontId="5" fillId="0" borderId="10" xfId="3" applyNumberFormat="1" applyFont="1" applyFill="1" applyBorder="1" applyAlignment="1" applyProtection="1">
      <alignment horizontal="left" vertical="center" wrapText="1"/>
    </xf>
    <xf numFmtId="176" fontId="5" fillId="0" borderId="11" xfId="3" applyNumberFormat="1" applyFont="1" applyFill="1" applyBorder="1" applyAlignment="1" applyProtection="1">
      <alignment horizontal="right" vertical="center" wrapText="1"/>
    </xf>
    <xf numFmtId="0" fontId="7" fillId="0" borderId="8" xfId="0" applyFont="1" applyFill="1" applyBorder="1" applyAlignment="1">
      <alignment vertical="center"/>
    </xf>
    <xf numFmtId="181" fontId="5" fillId="0" borderId="0" xfId="0" applyNumberFormat="1" applyFont="1" applyFill="1" applyBorder="1" applyAlignment="1" applyProtection="1">
      <alignment horizontal="left" vertical="center" indent="1"/>
      <protection locked="0"/>
    </xf>
    <xf numFmtId="0" fontId="5" fillId="0" borderId="8" xfId="0" applyFont="1" applyFill="1" applyBorder="1" applyAlignment="1">
      <alignment vertical="center"/>
    </xf>
    <xf numFmtId="0" fontId="5" fillId="0" borderId="7" xfId="3" applyNumberFormat="1" applyFont="1" applyFill="1" applyBorder="1" applyAlignment="1" applyProtection="1">
      <alignment horizontal="right" vertical="center" wrapText="1"/>
    </xf>
    <xf numFmtId="0" fontId="8" fillId="0" borderId="8" xfId="0" applyFont="1" applyFill="1" applyBorder="1" applyAlignment="1">
      <alignment horizontal="center" vertical="center"/>
    </xf>
    <xf numFmtId="177" fontId="9" fillId="0" borderId="9" xfId="0" applyNumberFormat="1" applyFont="1" applyFill="1" applyBorder="1" applyAlignment="1">
      <alignment vertical="center"/>
    </xf>
    <xf numFmtId="0" fontId="8" fillId="0" borderId="12" xfId="0" applyFont="1" applyFill="1" applyBorder="1" applyAlignment="1">
      <alignment horizontal="center" vertical="center"/>
    </xf>
    <xf numFmtId="177" fontId="9" fillId="0" borderId="12" xfId="0" applyNumberFormat="1" applyFont="1" applyFill="1" applyBorder="1" applyAlignment="1" applyProtection="1">
      <alignment vertical="center"/>
      <protection locked="0"/>
    </xf>
    <xf numFmtId="1" fontId="9" fillId="0" borderId="0" xfId="0" applyNumberFormat="1" applyFont="1" applyFill="1" applyBorder="1" applyAlignment="1" applyProtection="1">
      <alignment vertical="center"/>
      <protection locked="0"/>
    </xf>
    <xf numFmtId="1" fontId="9" fillId="0" borderId="13" xfId="0" applyNumberFormat="1" applyFont="1" applyFill="1" applyBorder="1" applyAlignment="1" applyProtection="1">
      <alignment vertical="center"/>
      <protection locked="0"/>
    </xf>
    <xf numFmtId="177" fontId="5" fillId="0" borderId="13" xfId="0" applyNumberFormat="1" applyFont="1" applyFill="1" applyBorder="1" applyAlignment="1" applyProtection="1">
      <alignment vertical="center"/>
      <protection locked="0"/>
    </xf>
    <xf numFmtId="1" fontId="5" fillId="0" borderId="0" xfId="0" applyNumberFormat="1" applyFont="1" applyFill="1" applyBorder="1" applyAlignment="1" applyProtection="1">
      <alignment horizontal="left" vertical="center"/>
      <protection locked="0"/>
    </xf>
    <xf numFmtId="1" fontId="5" fillId="0" borderId="13" xfId="0" applyNumberFormat="1" applyFont="1" applyFill="1" applyBorder="1" applyAlignment="1" applyProtection="1">
      <alignment horizontal="left" vertical="center"/>
      <protection locked="0"/>
    </xf>
    <xf numFmtId="1" fontId="9" fillId="0" borderId="0" xfId="0" applyNumberFormat="1" applyFont="1" applyFill="1" applyBorder="1" applyAlignment="1" applyProtection="1">
      <alignment horizontal="left" vertical="center"/>
      <protection locked="0"/>
    </xf>
    <xf numFmtId="1" fontId="5" fillId="0" borderId="0" xfId="0" applyNumberFormat="1" applyFont="1" applyFill="1" applyBorder="1" applyAlignment="1" applyProtection="1">
      <alignment vertical="center"/>
      <protection locked="0"/>
    </xf>
    <xf numFmtId="0" fontId="5" fillId="0" borderId="0" xfId="0" applyNumberFormat="1" applyFont="1" applyFill="1" applyBorder="1" applyAlignment="1" applyProtection="1">
      <alignment vertical="center"/>
      <protection locked="0"/>
    </xf>
    <xf numFmtId="3" fontId="5" fillId="0" borderId="0" xfId="0" applyNumberFormat="1" applyFont="1" applyFill="1" applyBorder="1" applyAlignment="1" applyProtection="1">
      <alignment vertical="center"/>
    </xf>
    <xf numFmtId="177" fontId="5" fillId="0" borderId="5" xfId="0" applyNumberFormat="1" applyFont="1" applyFill="1" applyBorder="1" applyAlignment="1" applyProtection="1">
      <alignment vertical="center"/>
    </xf>
    <xf numFmtId="3" fontId="5" fillId="0" borderId="8" xfId="0" applyNumberFormat="1" applyFont="1" applyFill="1" applyBorder="1" applyAlignment="1" applyProtection="1">
      <alignment vertical="center"/>
    </xf>
    <xf numFmtId="177" fontId="5" fillId="0" borderId="9" xfId="0" applyNumberFormat="1" applyFont="1" applyFill="1" applyBorder="1" applyAlignment="1" applyProtection="1">
      <alignment vertical="center"/>
    </xf>
    <xf numFmtId="1" fontId="5" fillId="0" borderId="12" xfId="0" applyNumberFormat="1" applyFont="1" applyFill="1" applyBorder="1" applyAlignment="1" applyProtection="1">
      <alignment horizontal="left" vertical="center"/>
      <protection locked="0"/>
    </xf>
    <xf numFmtId="177" fontId="5" fillId="0" borderId="12" xfId="0" applyNumberFormat="1" applyFont="1" applyFill="1" applyBorder="1" applyAlignment="1" applyProtection="1">
      <alignment vertical="center"/>
      <protection locked="0"/>
    </xf>
    <xf numFmtId="177" fontId="5" fillId="0" borderId="13" xfId="0" applyNumberFormat="1" applyFont="1" applyFill="1" applyBorder="1" applyAlignment="1">
      <alignment vertical="center"/>
    </xf>
    <xf numFmtId="1" fontId="5" fillId="0" borderId="5" xfId="0" applyNumberFormat="1" applyFont="1" applyFill="1" applyBorder="1" applyAlignment="1" applyProtection="1">
      <alignment horizontal="left" vertical="center"/>
      <protection locked="0"/>
    </xf>
    <xf numFmtId="177" fontId="8" fillId="0" borderId="12" xfId="0" applyNumberFormat="1" applyFont="1" applyFill="1" applyBorder="1" applyAlignment="1">
      <alignment vertical="center"/>
    </xf>
    <xf numFmtId="0" fontId="3" fillId="0" borderId="0" xfId="5" applyAlignment="1">
      <alignment vertical="center"/>
    </xf>
    <xf numFmtId="0" fontId="2" fillId="0" borderId="0" xfId="5" applyFont="1" applyAlignment="1">
      <alignment vertical="center"/>
    </xf>
    <xf numFmtId="0" fontId="3" fillId="0" borderId="0" xfId="5"/>
    <xf numFmtId="0" fontId="5" fillId="0" borderId="0" xfId="5" applyFont="1"/>
    <xf numFmtId="0" fontId="10" fillId="0" borderId="8" xfId="5" applyFont="1" applyBorder="1" applyAlignment="1">
      <alignment vertical="center"/>
    </xf>
    <xf numFmtId="0" fontId="11" fillId="0" borderId="8" xfId="5" applyFont="1" applyBorder="1" applyAlignment="1">
      <alignment vertical="center"/>
    </xf>
    <xf numFmtId="0" fontId="12" fillId="0" borderId="1" xfId="5" applyFont="1" applyBorder="1" applyAlignment="1">
      <alignment horizontal="center" vertical="center"/>
    </xf>
    <xf numFmtId="0" fontId="12" fillId="0" borderId="3" xfId="5" applyFont="1" applyBorder="1" applyAlignment="1">
      <alignment horizontal="center" vertical="center" wrapText="1"/>
    </xf>
    <xf numFmtId="0" fontId="12" fillId="0" borderId="4" xfId="5" applyFont="1" applyBorder="1" applyAlignment="1">
      <alignment horizontal="center" vertical="center" wrapText="1"/>
    </xf>
    <xf numFmtId="1" fontId="13" fillId="0" borderId="0" xfId="2" applyNumberFormat="1" applyFont="1" applyFill="1" applyBorder="1" applyAlignment="1">
      <alignment vertical="center"/>
    </xf>
    <xf numFmtId="179" fontId="14" fillId="0" borderId="5" xfId="1" applyNumberFormat="1" applyFont="1" applyFill="1" applyBorder="1" applyAlignment="1">
      <alignment vertical="center"/>
    </xf>
    <xf numFmtId="179" fontId="14" fillId="0" borderId="13" xfId="1" applyNumberFormat="1" applyFont="1" applyFill="1" applyBorder="1" applyAlignment="1">
      <alignment vertical="center"/>
    </xf>
    <xf numFmtId="1" fontId="15" fillId="0" borderId="0" xfId="2" applyNumberFormat="1" applyFont="1" applyFill="1" applyBorder="1" applyAlignment="1">
      <alignment horizontal="left" vertical="center"/>
    </xf>
    <xf numFmtId="179" fontId="15" fillId="0" borderId="5" xfId="1" applyNumberFormat="1" applyFont="1" applyFill="1" applyBorder="1" applyAlignment="1">
      <alignment vertical="center"/>
    </xf>
    <xf numFmtId="179" fontId="15" fillId="0" borderId="13" xfId="1" applyNumberFormat="1" applyFont="1" applyFill="1" applyBorder="1" applyAlignment="1">
      <alignment vertical="center"/>
    </xf>
    <xf numFmtId="1" fontId="13" fillId="0" borderId="0" xfId="2" applyNumberFormat="1" applyFont="1" applyFill="1" applyBorder="1" applyAlignment="1">
      <alignment horizontal="left" vertical="center"/>
    </xf>
    <xf numFmtId="0" fontId="15" fillId="0" borderId="0" xfId="2" applyNumberFormat="1" applyFont="1" applyFill="1" applyBorder="1" applyAlignment="1">
      <alignment horizontal="left" vertical="center"/>
    </xf>
    <xf numFmtId="1" fontId="15" fillId="0" borderId="0" xfId="2" applyNumberFormat="1" applyFont="1" applyFill="1" applyBorder="1" applyAlignment="1">
      <alignment horizontal="left" vertical="center" wrapText="1"/>
    </xf>
    <xf numFmtId="0" fontId="10" fillId="0" borderId="8" xfId="5" applyFont="1" applyBorder="1" applyAlignment="1">
      <alignment horizontal="center" vertical="center"/>
    </xf>
    <xf numFmtId="0" fontId="5" fillId="0" borderId="0" xfId="5" applyFont="1" applyAlignment="1">
      <alignment vertical="center"/>
    </xf>
    <xf numFmtId="0" fontId="5" fillId="0" borderId="0" xfId="5" applyFont="1" applyBorder="1" applyAlignment="1">
      <alignment vertical="center"/>
    </xf>
    <xf numFmtId="0" fontId="9" fillId="0" borderId="0" xfId="5" applyFont="1" applyAlignment="1">
      <alignment vertical="center"/>
    </xf>
    <xf numFmtId="0" fontId="16" fillId="0" borderId="0" xfId="5" applyFont="1" applyAlignment="1">
      <alignment vertical="center"/>
    </xf>
    <xf numFmtId="0" fontId="12" fillId="0" borderId="0" xfId="2" applyFont="1" applyBorder="1" applyAlignment="1">
      <alignment vertical="center"/>
    </xf>
    <xf numFmtId="179" fontId="15" fillId="0" borderId="5" xfId="1" applyNumberFormat="1" applyFont="1" applyBorder="1" applyAlignment="1">
      <alignment vertical="center"/>
    </xf>
    <xf numFmtId="179" fontId="15" fillId="0" borderId="13" xfId="1" applyNumberFormat="1" applyFont="1" applyBorder="1" applyAlignment="1">
      <alignment vertical="center"/>
    </xf>
    <xf numFmtId="0" fontId="17" fillId="0" borderId="8" xfId="0" applyFont="1" applyFill="1" applyBorder="1" applyAlignment="1">
      <alignment horizontal="center" vertical="center"/>
    </xf>
    <xf numFmtId="179" fontId="14" fillId="0" borderId="9" xfId="1" applyNumberFormat="1" applyFont="1" applyBorder="1" applyAlignment="1">
      <alignment vertical="center"/>
    </xf>
    <xf numFmtId="179" fontId="14" fillId="0" borderId="12" xfId="1" applyNumberFormat="1" applyFont="1" applyBorder="1" applyAlignment="1">
      <alignment vertical="center"/>
    </xf>
    <xf numFmtId="0" fontId="5" fillId="0" borderId="0" xfId="5" applyFont="1" applyFill="1"/>
    <xf numFmtId="0" fontId="3" fillId="0" borderId="0" xfId="5" applyFill="1"/>
    <xf numFmtId="0" fontId="18" fillId="0" borderId="4" xfId="5" applyFont="1" applyBorder="1" applyAlignment="1">
      <alignment horizontal="center" vertical="center" wrapText="1"/>
    </xf>
    <xf numFmtId="182" fontId="19" fillId="0" borderId="13" xfId="5" applyNumberFormat="1" applyFont="1" applyBorder="1" applyAlignment="1">
      <alignment vertical="center"/>
    </xf>
    <xf numFmtId="1" fontId="12" fillId="0" borderId="0" xfId="2" applyNumberFormat="1" applyFont="1" applyFill="1" applyBorder="1" applyAlignment="1">
      <alignment horizontal="left" vertical="center"/>
    </xf>
    <xf numFmtId="0" fontId="12" fillId="0" borderId="0" xfId="2" applyNumberFormat="1" applyFont="1" applyFill="1" applyBorder="1" applyAlignment="1">
      <alignment horizontal="left" vertical="center"/>
    </xf>
    <xf numFmtId="0" fontId="3" fillId="0" borderId="14" xfId="5" applyBorder="1"/>
    <xf numFmtId="0" fontId="0" fillId="0" borderId="0" xfId="0" applyAlignment="1">
      <alignment horizontal="center" vertical="center"/>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7" xfId="0" applyFont="1" applyBorder="1" applyAlignment="1">
      <alignment horizontal="left" vertical="center" indent="1"/>
    </xf>
    <xf numFmtId="176" fontId="19" fillId="0" borderId="5" xfId="0" applyNumberFormat="1" applyFont="1" applyBorder="1" applyAlignment="1">
      <alignment horizontal="right" vertical="center"/>
    </xf>
    <xf numFmtId="0" fontId="18" fillId="0" borderId="17" xfId="0" applyFont="1" applyBorder="1">
      <alignment vertical="center"/>
    </xf>
    <xf numFmtId="0" fontId="18" fillId="0" borderId="17" xfId="0" applyFont="1" applyFill="1" applyBorder="1" applyAlignment="1">
      <alignment horizontal="left" vertical="center" indent="1"/>
    </xf>
    <xf numFmtId="181" fontId="19" fillId="0" borderId="13" xfId="0" applyNumberFormat="1" applyFont="1" applyBorder="1" applyAlignment="1">
      <alignment horizontal="right" vertical="center"/>
    </xf>
    <xf numFmtId="0" fontId="18" fillId="0" borderId="17" xfId="0" applyFont="1" applyBorder="1" applyAlignment="1">
      <alignment horizontal="left" vertical="center"/>
    </xf>
    <xf numFmtId="0" fontId="19" fillId="0" borderId="5" xfId="0" applyFont="1" applyBorder="1">
      <alignment vertical="center"/>
    </xf>
    <xf numFmtId="0" fontId="17" fillId="0" borderId="18" xfId="0" applyFont="1" applyFill="1" applyBorder="1" applyAlignment="1">
      <alignment horizontal="center" vertical="center"/>
    </xf>
    <xf numFmtId="181" fontId="19" fillId="0" borderId="12" xfId="0" applyNumberFormat="1" applyFont="1" applyBorder="1" applyAlignment="1">
      <alignment horizontal="right" vertical="center"/>
    </xf>
    <xf numFmtId="0" fontId="0" fillId="0" borderId="0" xfId="0" applyBorder="1">
      <alignment vertical="center"/>
    </xf>
    <xf numFmtId="0" fontId="3" fillId="0" borderId="0" xfId="5" applyBorder="1" applyAlignment="1">
      <alignment vertical="center"/>
    </xf>
    <xf numFmtId="0" fontId="12" fillId="0" borderId="0" xfId="2" applyFont="1" applyBorder="1" applyAlignment="1">
      <alignment horizontal="left" vertical="center"/>
    </xf>
    <xf numFmtId="179" fontId="15" fillId="0" borderId="16" xfId="1" applyNumberFormat="1" applyFont="1" applyBorder="1" applyAlignment="1">
      <alignment vertical="center"/>
    </xf>
    <xf numFmtId="179" fontId="15" fillId="0" borderId="19" xfId="1" applyNumberFormat="1" applyFont="1" applyBorder="1" applyAlignment="1">
      <alignment vertical="center"/>
    </xf>
    <xf numFmtId="0" fontId="12" fillId="0" borderId="0" xfId="2" applyFont="1" applyFill="1" applyBorder="1" applyAlignment="1">
      <alignment horizontal="left" vertical="center"/>
    </xf>
    <xf numFmtId="1" fontId="12" fillId="0" borderId="0" xfId="2" applyNumberFormat="1" applyFont="1" applyFill="1" applyBorder="1" applyAlignment="1">
      <alignment vertical="center"/>
    </xf>
    <xf numFmtId="0" fontId="12" fillId="0" borderId="0" xfId="2" applyFont="1" applyFill="1" applyBorder="1" applyAlignment="1">
      <alignment vertical="center"/>
    </xf>
    <xf numFmtId="0" fontId="13" fillId="0" borderId="8" xfId="2" applyFont="1" applyBorder="1" applyAlignment="1">
      <alignment horizontal="center" vertical="center"/>
    </xf>
    <xf numFmtId="179" fontId="3" fillId="0" borderId="0" xfId="5" applyNumberFormat="1" applyAlignment="1">
      <alignment vertical="center"/>
    </xf>
    <xf numFmtId="0" fontId="18" fillId="3" borderId="4" xfId="0" applyFont="1" applyFill="1" applyBorder="1" applyAlignment="1">
      <alignment horizontal="center" vertical="center" wrapText="1"/>
    </xf>
    <xf numFmtId="0" fontId="18" fillId="0" borderId="0" xfId="0" applyFont="1" applyBorder="1">
      <alignment vertical="center"/>
    </xf>
    <xf numFmtId="0" fontId="19" fillId="0" borderId="13" xfId="0" applyNumberFormat="1" applyFont="1" applyFill="1" applyBorder="1" applyAlignment="1">
      <alignment horizontal="right" vertical="center"/>
    </xf>
    <xf numFmtId="0" fontId="19" fillId="3" borderId="13" xfId="0" applyNumberFormat="1" applyFont="1" applyFill="1" applyBorder="1" applyAlignment="1">
      <alignment horizontal="right" vertical="center"/>
    </xf>
    <xf numFmtId="0" fontId="19" fillId="0" borderId="5" xfId="0" applyNumberFormat="1" applyFont="1" applyFill="1" applyBorder="1" applyAlignment="1">
      <alignment horizontal="right" vertical="center"/>
    </xf>
    <xf numFmtId="0" fontId="19" fillId="3" borderId="5" xfId="0" applyNumberFormat="1" applyFont="1" applyFill="1" applyBorder="1" applyAlignment="1">
      <alignment horizontal="right" vertical="center"/>
    </xf>
    <xf numFmtId="0" fontId="18" fillId="0" borderId="0" xfId="0" applyFont="1" applyFill="1" applyBorder="1">
      <alignment vertical="center"/>
    </xf>
    <xf numFmtId="0" fontId="19" fillId="0" borderId="5" xfId="0" applyNumberFormat="1" applyFont="1" applyBorder="1" applyAlignment="1">
      <alignment horizontal="right" vertical="center"/>
    </xf>
    <xf numFmtId="0" fontId="19" fillId="0" borderId="9" xfId="0" applyFont="1" applyFill="1" applyBorder="1" applyAlignment="1">
      <alignment horizontal="right" vertical="center"/>
    </xf>
    <xf numFmtId="0" fontId="19" fillId="3" borderId="9" xfId="0" applyFont="1" applyFill="1" applyBorder="1" applyAlignment="1">
      <alignment horizontal="right" vertical="center"/>
    </xf>
    <xf numFmtId="0" fontId="19" fillId="0" borderId="9" xfId="0" applyFont="1" applyBorder="1" applyAlignment="1">
      <alignment horizontal="right" vertical="center"/>
    </xf>
    <xf numFmtId="0" fontId="18" fillId="0" borderId="14" xfId="0" applyFont="1" applyBorder="1">
      <alignment vertical="center"/>
    </xf>
    <xf numFmtId="0" fontId="18" fillId="0" borderId="0" xfId="0" applyFont="1">
      <alignment vertical="center"/>
    </xf>
    <xf numFmtId="0" fontId="17" fillId="4" borderId="0" xfId="0" applyFont="1" applyFill="1" applyBorder="1">
      <alignment vertical="center"/>
    </xf>
    <xf numFmtId="0" fontId="6" fillId="4" borderId="5" xfId="0" applyFont="1" applyFill="1" applyBorder="1">
      <alignment vertical="center"/>
    </xf>
    <xf numFmtId="181" fontId="6" fillId="4" borderId="13" xfId="0" applyNumberFormat="1" applyFont="1" applyFill="1" applyBorder="1">
      <alignment vertical="center"/>
    </xf>
    <xf numFmtId="0" fontId="19" fillId="3" borderId="5" xfId="0" applyFont="1" applyFill="1" applyBorder="1">
      <alignment vertical="center"/>
    </xf>
    <xf numFmtId="181" fontId="19" fillId="5" borderId="13" xfId="0" applyNumberFormat="1" applyFont="1" applyFill="1" applyBorder="1">
      <alignment vertical="center"/>
    </xf>
    <xf numFmtId="0" fontId="17" fillId="4" borderId="8" xfId="0" applyFont="1" applyFill="1" applyBorder="1" applyAlignment="1">
      <alignment horizontal="center" vertical="center"/>
    </xf>
    <xf numFmtId="0" fontId="6" fillId="4" borderId="9" xfId="0" applyFont="1" applyFill="1" applyBorder="1">
      <alignment vertical="center"/>
    </xf>
    <xf numFmtId="181" fontId="6" fillId="4" borderId="12" xfId="0" applyNumberFormat="1" applyFont="1" applyFill="1" applyBorder="1">
      <alignment vertical="center"/>
    </xf>
    <xf numFmtId="0" fontId="0" fillId="0" borderId="14" xfId="0" applyBorder="1">
      <alignment vertical="center"/>
    </xf>
    <xf numFmtId="0" fontId="19" fillId="0" borderId="13" xfId="0" applyNumberFormat="1" applyFont="1" applyBorder="1" applyAlignment="1">
      <alignment horizontal="right" vertical="center"/>
    </xf>
    <xf numFmtId="182" fontId="6" fillId="4" borderId="13" xfId="0" applyNumberFormat="1" applyFont="1" applyFill="1" applyBorder="1">
      <alignment vertical="center"/>
    </xf>
    <xf numFmtId="182" fontId="19" fillId="5" borderId="13" xfId="0" applyNumberFormat="1" applyFont="1" applyFill="1" applyBorder="1">
      <alignment vertical="center"/>
    </xf>
    <xf numFmtId="182" fontId="6" fillId="4" borderId="12" xfId="0" applyNumberFormat="1" applyFont="1" applyFill="1" applyBorder="1">
      <alignment vertical="center"/>
    </xf>
    <xf numFmtId="0" fontId="17" fillId="0" borderId="15" xfId="0" applyFont="1" applyBorder="1">
      <alignment vertical="center"/>
    </xf>
    <xf numFmtId="176" fontId="6" fillId="0" borderId="19" xfId="0" applyNumberFormat="1" applyFont="1" applyBorder="1">
      <alignment vertical="center"/>
    </xf>
    <xf numFmtId="176" fontId="19" fillId="0" borderId="13" xfId="0" applyNumberFormat="1" applyFont="1" applyBorder="1">
      <alignment vertical="center"/>
    </xf>
    <xf numFmtId="177" fontId="19" fillId="0" borderId="13" xfId="0" applyNumberFormat="1" applyFont="1" applyBorder="1">
      <alignment vertical="center"/>
    </xf>
    <xf numFmtId="0" fontId="17" fillId="0" borderId="17" xfId="0" applyFont="1" applyFill="1" applyBorder="1">
      <alignment vertical="center"/>
    </xf>
    <xf numFmtId="176" fontId="6" fillId="0" borderId="13" xfId="0" applyNumberFormat="1" applyFont="1" applyBorder="1">
      <alignment vertical="center"/>
    </xf>
    <xf numFmtId="176" fontId="19" fillId="0" borderId="13" xfId="0" applyNumberFormat="1" applyFont="1" applyBorder="1" applyAlignment="1">
      <alignment horizontal="right" vertical="center"/>
    </xf>
    <xf numFmtId="0" fontId="17" fillId="0" borderId="17" xfId="0" applyFont="1" applyBorder="1">
      <alignment vertical="center"/>
    </xf>
    <xf numFmtId="0" fontId="18" fillId="0" borderId="17" xfId="0" applyFont="1" applyBorder="1" applyAlignment="1">
      <alignment vertical="center" wrapText="1"/>
    </xf>
    <xf numFmtId="0" fontId="18" fillId="0" borderId="0" xfId="0" applyFont="1" applyBorder="1" applyAlignment="1">
      <alignment vertical="center" wrapText="1"/>
    </xf>
    <xf numFmtId="176" fontId="19" fillId="0" borderId="9" xfId="0" applyNumberFormat="1" applyFont="1" applyBorder="1">
      <alignment vertical="center"/>
    </xf>
    <xf numFmtId="176" fontId="0" fillId="0" borderId="0" xfId="0" applyNumberFormat="1">
      <alignment vertical="center"/>
    </xf>
    <xf numFmtId="181" fontId="6" fillId="0" borderId="13" xfId="0" applyNumberFormat="1" applyFont="1" applyBorder="1" applyAlignment="1">
      <alignment horizontal="right" vertical="center"/>
    </xf>
    <xf numFmtId="176" fontId="19" fillId="0" borderId="0" xfId="0" applyNumberFormat="1" applyFont="1" applyBorder="1" applyAlignment="1">
      <alignment horizontal="right" vertical="center"/>
    </xf>
    <xf numFmtId="0" fontId="19" fillId="0" borderId="17" xfId="0" applyFont="1" applyBorder="1" applyAlignment="1">
      <alignment horizontal="right" vertical="center"/>
    </xf>
    <xf numFmtId="181" fontId="19" fillId="0" borderId="13" xfId="0" applyNumberFormat="1" applyFont="1" applyBorder="1">
      <alignment vertical="center"/>
    </xf>
    <xf numFmtId="0" fontId="19" fillId="0" borderId="9" xfId="0" applyFont="1" applyBorder="1">
      <alignment vertical="center"/>
    </xf>
    <xf numFmtId="181" fontId="19" fillId="0" borderId="12" xfId="0" applyNumberFormat="1" applyFont="1" applyBorder="1">
      <alignment vertical="center"/>
    </xf>
    <xf numFmtId="0" fontId="18" fillId="6" borderId="4" xfId="0" applyFont="1" applyFill="1" applyBorder="1" applyAlignment="1">
      <alignment horizontal="center" vertical="center" wrapText="1"/>
    </xf>
    <xf numFmtId="0" fontId="19" fillId="6" borderId="13" xfId="0" applyNumberFormat="1" applyFont="1" applyFill="1" applyBorder="1" applyAlignment="1">
      <alignment horizontal="right" vertical="center"/>
    </xf>
    <xf numFmtId="0" fontId="19" fillId="6" borderId="5" xfId="0" applyNumberFormat="1" applyFont="1" applyFill="1" applyBorder="1" applyAlignment="1">
      <alignment horizontal="right" vertical="center"/>
    </xf>
    <xf numFmtId="182" fontId="6" fillId="4" borderId="5" xfId="0" applyNumberFormat="1" applyFont="1" applyFill="1" applyBorder="1">
      <alignment vertical="center"/>
    </xf>
    <xf numFmtId="0" fontId="19" fillId="4" borderId="5" xfId="0" applyFont="1" applyFill="1" applyBorder="1">
      <alignment vertical="center"/>
    </xf>
    <xf numFmtId="182" fontId="19" fillId="0" borderId="5" xfId="0" applyNumberFormat="1" applyFont="1" applyBorder="1">
      <alignment vertical="center"/>
    </xf>
    <xf numFmtId="0" fontId="19" fillId="4" borderId="5" xfId="0" applyNumberFormat="1" applyFont="1" applyFill="1" applyBorder="1" applyAlignment="1">
      <alignment horizontal="right" vertical="center"/>
    </xf>
    <xf numFmtId="10" fontId="6" fillId="4" borderId="13" xfId="0" applyNumberFormat="1" applyFont="1" applyFill="1" applyBorder="1">
      <alignment vertical="center"/>
    </xf>
    <xf numFmtId="10" fontId="19" fillId="5" borderId="13" xfId="0" applyNumberFormat="1" applyFont="1" applyFill="1" applyBorder="1">
      <alignment vertical="center"/>
    </xf>
    <xf numFmtId="10" fontId="6" fillId="4" borderId="12" xfId="0" applyNumberFormat="1" applyFont="1" applyFill="1" applyBorder="1">
      <alignment vertical="center"/>
    </xf>
    <xf numFmtId="0" fontId="0" fillId="0" borderId="0" xfId="0" applyAlignment="1"/>
    <xf numFmtId="0" fontId="3" fillId="0" borderId="0" xfId="4">
      <alignment vertical="center"/>
    </xf>
    <xf numFmtId="0" fontId="23" fillId="0" borderId="0" xfId="4" applyFont="1" applyAlignment="1">
      <alignment horizontal="center" vertical="center"/>
    </xf>
    <xf numFmtId="0" fontId="25" fillId="0" borderId="0" xfId="0" applyFont="1" applyAlignment="1"/>
    <xf numFmtId="0" fontId="3" fillId="0" borderId="0" xfId="3" applyFont="1" applyAlignment="1">
      <alignment vertical="center"/>
    </xf>
    <xf numFmtId="176" fontId="19" fillId="0" borderId="12" xfId="0" applyNumberFormat="1" applyFont="1" applyBorder="1">
      <alignment vertical="center"/>
    </xf>
    <xf numFmtId="0" fontId="18" fillId="0" borderId="17" xfId="0" applyFont="1" applyBorder="1" applyAlignment="1">
      <alignment vertical="center"/>
    </xf>
    <xf numFmtId="176" fontId="19" fillId="0" borderId="13" xfId="4" applyNumberFormat="1" applyFont="1" applyBorder="1" applyAlignment="1">
      <alignment horizontal="right" vertical="center"/>
    </xf>
    <xf numFmtId="0" fontId="18" fillId="5" borderId="17" xfId="0" applyFont="1" applyFill="1" applyBorder="1">
      <alignment vertical="center"/>
    </xf>
    <xf numFmtId="176" fontId="19" fillId="5" borderId="13" xfId="4" applyNumberFormat="1" applyFont="1" applyFill="1" applyBorder="1" applyAlignment="1">
      <alignment horizontal="right" vertical="center"/>
    </xf>
    <xf numFmtId="176" fontId="19" fillId="5" borderId="13" xfId="0" applyNumberFormat="1" applyFont="1" applyFill="1" applyBorder="1" applyAlignment="1">
      <alignment horizontal="right" vertical="center"/>
    </xf>
    <xf numFmtId="0" fontId="0" fillId="5" borderId="0" xfId="0" applyFill="1">
      <alignment vertical="center"/>
    </xf>
    <xf numFmtId="0" fontId="18" fillId="5" borderId="17" xfId="0" applyFont="1" applyFill="1" applyBorder="1" applyAlignment="1">
      <alignment horizontal="left" vertical="center" indent="1"/>
    </xf>
    <xf numFmtId="0" fontId="18" fillId="5" borderId="17" xfId="0" applyFont="1" applyFill="1" applyBorder="1" applyAlignment="1">
      <alignment vertical="center"/>
    </xf>
    <xf numFmtId="176" fontId="19" fillId="0" borderId="12" xfId="4" applyNumberFormat="1" applyFont="1" applyBorder="1" applyAlignment="1">
      <alignment horizontal="right" vertical="center"/>
    </xf>
    <xf numFmtId="0" fontId="0" fillId="0" borderId="0" xfId="0" applyBorder="1" applyAlignment="1">
      <alignment horizontal="center" vertical="center"/>
    </xf>
    <xf numFmtId="0" fontId="26" fillId="0" borderId="0" xfId="3" applyFont="1" applyAlignment="1">
      <alignment horizontal="center" vertical="center" wrapText="1"/>
    </xf>
    <xf numFmtId="0" fontId="27" fillId="0" borderId="0" xfId="3" applyFont="1" applyAlignment="1">
      <alignment horizontal="center" vertical="center"/>
    </xf>
    <xf numFmtId="0" fontId="24" fillId="0" borderId="0" xfId="4" applyFont="1" applyAlignment="1">
      <alignment vertical="center" wrapText="1"/>
    </xf>
    <xf numFmtId="0" fontId="22" fillId="0" borderId="0" xfId="4" applyFont="1" applyAlignment="1">
      <alignment horizontal="center" vertical="center"/>
    </xf>
    <xf numFmtId="0" fontId="4" fillId="0" borderId="0" xfId="0" applyFont="1" applyFill="1" applyAlignment="1">
      <alignment horizontal="center" vertical="center"/>
    </xf>
    <xf numFmtId="0" fontId="19" fillId="0" borderId="0" xfId="0" applyFont="1" applyAlignment="1">
      <alignment horizontal="right" vertical="center"/>
    </xf>
    <xf numFmtId="0" fontId="20" fillId="2" borderId="0" xfId="0" applyFont="1" applyFill="1" applyAlignment="1">
      <alignment horizontal="center" vertical="center"/>
    </xf>
    <xf numFmtId="0" fontId="21" fillId="2" borderId="0" xfId="0" applyFont="1" applyFill="1" applyAlignment="1">
      <alignment horizontal="center" vertical="center"/>
    </xf>
    <xf numFmtId="0" fontId="19" fillId="0" borderId="8" xfId="0" applyFont="1" applyBorder="1" applyAlignment="1">
      <alignment horizontal="right" vertical="center"/>
    </xf>
    <xf numFmtId="0" fontId="4" fillId="0" borderId="0" xfId="0" applyFont="1" applyFill="1" applyAlignment="1">
      <alignment horizontal="center" vertical="center" wrapText="1"/>
    </xf>
    <xf numFmtId="0" fontId="0" fillId="0" borderId="8" xfId="0" applyBorder="1" applyAlignment="1">
      <alignment horizontal="right" vertical="center"/>
    </xf>
    <xf numFmtId="0" fontId="4" fillId="0" borderId="0" xfId="0" applyFont="1" applyFill="1" applyBorder="1" applyAlignment="1">
      <alignment horizontal="center"/>
    </xf>
    <xf numFmtId="0" fontId="6" fillId="0" borderId="1" xfId="0" applyFont="1" applyFill="1" applyBorder="1" applyAlignment="1">
      <alignment horizontal="center" vertical="center"/>
    </xf>
  </cellXfs>
  <cellStyles count="7">
    <cellStyle name="常规" xfId="0" builtinId="0"/>
    <cellStyle name="常规 2" xfId="3"/>
    <cellStyle name="常规 3" xfId="4"/>
    <cellStyle name="常规_2007年预算" xfId="2"/>
    <cellStyle name="常规_人代会附表_2007年预算" xfId="5"/>
    <cellStyle name="千位分隔" xfId="1" builtinId="3"/>
    <cellStyle name="千位分隔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I34"/>
  <sheetViews>
    <sheetView showGridLines="0" workbookViewId="0">
      <selection activeCell="A7" sqref="A7:I7"/>
    </sheetView>
  </sheetViews>
  <sheetFormatPr defaultColWidth="9" defaultRowHeight="14.25"/>
  <cols>
    <col min="1" max="1" width="4.875" style="162" customWidth="1"/>
    <col min="2" max="8" width="9" style="162"/>
    <col min="9" max="9" width="16" style="162" customWidth="1"/>
    <col min="10" max="10" width="9.25" style="158" customWidth="1"/>
    <col min="11" max="256" width="9" style="158"/>
    <col min="257" max="257" width="4.875" style="158" customWidth="1"/>
    <col min="258" max="264" width="9" style="158"/>
    <col min="265" max="265" width="16" style="158" customWidth="1"/>
    <col min="266" max="266" width="9.25" style="158" customWidth="1"/>
    <col min="267" max="512" width="9" style="158"/>
    <col min="513" max="513" width="4.875" style="158" customWidth="1"/>
    <col min="514" max="520" width="9" style="158"/>
    <col min="521" max="521" width="16" style="158" customWidth="1"/>
    <col min="522" max="522" width="9.25" style="158" customWidth="1"/>
    <col min="523" max="768" width="9" style="158"/>
    <col min="769" max="769" width="4.875" style="158" customWidth="1"/>
    <col min="770" max="776" width="9" style="158"/>
    <col min="777" max="777" width="16" style="158" customWidth="1"/>
    <col min="778" max="778" width="9.25" style="158" customWidth="1"/>
    <col min="779" max="1024" width="9" style="158"/>
    <col min="1025" max="1025" width="4.875" style="158" customWidth="1"/>
    <col min="1026" max="1032" width="9" style="158"/>
    <col min="1033" max="1033" width="16" style="158" customWidth="1"/>
    <col min="1034" max="1034" width="9.25" style="158" customWidth="1"/>
    <col min="1035" max="1280" width="9" style="158"/>
    <col min="1281" max="1281" width="4.875" style="158" customWidth="1"/>
    <col min="1282" max="1288" width="9" style="158"/>
    <col min="1289" max="1289" width="16" style="158" customWidth="1"/>
    <col min="1290" max="1290" width="9.25" style="158" customWidth="1"/>
    <col min="1291" max="1536" width="9" style="158"/>
    <col min="1537" max="1537" width="4.875" style="158" customWidth="1"/>
    <col min="1538" max="1544" width="9" style="158"/>
    <col min="1545" max="1545" width="16" style="158" customWidth="1"/>
    <col min="1546" max="1546" width="9.25" style="158" customWidth="1"/>
    <col min="1547" max="1792" width="9" style="158"/>
    <col min="1793" max="1793" width="4.875" style="158" customWidth="1"/>
    <col min="1794" max="1800" width="9" style="158"/>
    <col min="1801" max="1801" width="16" style="158" customWidth="1"/>
    <col min="1802" max="1802" width="9.25" style="158" customWidth="1"/>
    <col min="1803" max="2048" width="9" style="158"/>
    <col min="2049" max="2049" width="4.875" style="158" customWidth="1"/>
    <col min="2050" max="2056" width="9" style="158"/>
    <col min="2057" max="2057" width="16" style="158" customWidth="1"/>
    <col min="2058" max="2058" width="9.25" style="158" customWidth="1"/>
    <col min="2059" max="2304" width="9" style="158"/>
    <col min="2305" max="2305" width="4.875" style="158" customWidth="1"/>
    <col min="2306" max="2312" width="9" style="158"/>
    <col min="2313" max="2313" width="16" style="158" customWidth="1"/>
    <col min="2314" max="2314" width="9.25" style="158" customWidth="1"/>
    <col min="2315" max="2560" width="9" style="158"/>
    <col min="2561" max="2561" width="4.875" style="158" customWidth="1"/>
    <col min="2562" max="2568" width="9" style="158"/>
    <col min="2569" max="2569" width="16" style="158" customWidth="1"/>
    <col min="2570" max="2570" width="9.25" style="158" customWidth="1"/>
    <col min="2571" max="2816" width="9" style="158"/>
    <col min="2817" max="2817" width="4.875" style="158" customWidth="1"/>
    <col min="2818" max="2824" width="9" style="158"/>
    <col min="2825" max="2825" width="16" style="158" customWidth="1"/>
    <col min="2826" max="2826" width="9.25" style="158" customWidth="1"/>
    <col min="2827" max="3072" width="9" style="158"/>
    <col min="3073" max="3073" width="4.875" style="158" customWidth="1"/>
    <col min="3074" max="3080" width="9" style="158"/>
    <col min="3081" max="3081" width="16" style="158" customWidth="1"/>
    <col min="3082" max="3082" width="9.25" style="158" customWidth="1"/>
    <col min="3083" max="3328" width="9" style="158"/>
    <col min="3329" max="3329" width="4.875" style="158" customWidth="1"/>
    <col min="3330" max="3336" width="9" style="158"/>
    <col min="3337" max="3337" width="16" style="158" customWidth="1"/>
    <col min="3338" max="3338" width="9.25" style="158" customWidth="1"/>
    <col min="3339" max="3584" width="9" style="158"/>
    <col min="3585" max="3585" width="4.875" style="158" customWidth="1"/>
    <col min="3586" max="3592" width="9" style="158"/>
    <col min="3593" max="3593" width="16" style="158" customWidth="1"/>
    <col min="3594" max="3594" width="9.25" style="158" customWidth="1"/>
    <col min="3595" max="3840" width="9" style="158"/>
    <col min="3841" max="3841" width="4.875" style="158" customWidth="1"/>
    <col min="3842" max="3848" width="9" style="158"/>
    <col min="3849" max="3849" width="16" style="158" customWidth="1"/>
    <col min="3850" max="3850" width="9.25" style="158" customWidth="1"/>
    <col min="3851" max="4096" width="9" style="158"/>
    <col min="4097" max="4097" width="4.875" style="158" customWidth="1"/>
    <col min="4098" max="4104" width="9" style="158"/>
    <col min="4105" max="4105" width="16" style="158" customWidth="1"/>
    <col min="4106" max="4106" width="9.25" style="158" customWidth="1"/>
    <col min="4107" max="4352" width="9" style="158"/>
    <col min="4353" max="4353" width="4.875" style="158" customWidth="1"/>
    <col min="4354" max="4360" width="9" style="158"/>
    <col min="4361" max="4361" width="16" style="158" customWidth="1"/>
    <col min="4362" max="4362" width="9.25" style="158" customWidth="1"/>
    <col min="4363" max="4608" width="9" style="158"/>
    <col min="4609" max="4609" width="4.875" style="158" customWidth="1"/>
    <col min="4610" max="4616" width="9" style="158"/>
    <col min="4617" max="4617" width="16" style="158" customWidth="1"/>
    <col min="4618" max="4618" width="9.25" style="158" customWidth="1"/>
    <col min="4619" max="4864" width="9" style="158"/>
    <col min="4865" max="4865" width="4.875" style="158" customWidth="1"/>
    <col min="4866" max="4872" width="9" style="158"/>
    <col min="4873" max="4873" width="16" style="158" customWidth="1"/>
    <col min="4874" max="4874" width="9.25" style="158" customWidth="1"/>
    <col min="4875" max="5120" width="9" style="158"/>
    <col min="5121" max="5121" width="4.875" style="158" customWidth="1"/>
    <col min="5122" max="5128" width="9" style="158"/>
    <col min="5129" max="5129" width="16" style="158" customWidth="1"/>
    <col min="5130" max="5130" width="9.25" style="158" customWidth="1"/>
    <col min="5131" max="5376" width="9" style="158"/>
    <col min="5377" max="5377" width="4.875" style="158" customWidth="1"/>
    <col min="5378" max="5384" width="9" style="158"/>
    <col min="5385" max="5385" width="16" style="158" customWidth="1"/>
    <col min="5386" max="5386" width="9.25" style="158" customWidth="1"/>
    <col min="5387" max="5632" width="9" style="158"/>
    <col min="5633" max="5633" width="4.875" style="158" customWidth="1"/>
    <col min="5634" max="5640" width="9" style="158"/>
    <col min="5641" max="5641" width="16" style="158" customWidth="1"/>
    <col min="5642" max="5642" width="9.25" style="158" customWidth="1"/>
    <col min="5643" max="5888" width="9" style="158"/>
    <col min="5889" max="5889" width="4.875" style="158" customWidth="1"/>
    <col min="5890" max="5896" width="9" style="158"/>
    <col min="5897" max="5897" width="16" style="158" customWidth="1"/>
    <col min="5898" max="5898" width="9.25" style="158" customWidth="1"/>
    <col min="5899" max="6144" width="9" style="158"/>
    <col min="6145" max="6145" width="4.875" style="158" customWidth="1"/>
    <col min="6146" max="6152" width="9" style="158"/>
    <col min="6153" max="6153" width="16" style="158" customWidth="1"/>
    <col min="6154" max="6154" width="9.25" style="158" customWidth="1"/>
    <col min="6155" max="6400" width="9" style="158"/>
    <col min="6401" max="6401" width="4.875" style="158" customWidth="1"/>
    <col min="6402" max="6408" width="9" style="158"/>
    <col min="6409" max="6409" width="16" style="158" customWidth="1"/>
    <col min="6410" max="6410" width="9.25" style="158" customWidth="1"/>
    <col min="6411" max="6656" width="9" style="158"/>
    <col min="6657" max="6657" width="4.875" style="158" customWidth="1"/>
    <col min="6658" max="6664" width="9" style="158"/>
    <col min="6665" max="6665" width="16" style="158" customWidth="1"/>
    <col min="6666" max="6666" width="9.25" style="158" customWidth="1"/>
    <col min="6667" max="6912" width="9" style="158"/>
    <col min="6913" max="6913" width="4.875" style="158" customWidth="1"/>
    <col min="6914" max="6920" width="9" style="158"/>
    <col min="6921" max="6921" width="16" style="158" customWidth="1"/>
    <col min="6922" max="6922" width="9.25" style="158" customWidth="1"/>
    <col min="6923" max="7168" width="9" style="158"/>
    <col min="7169" max="7169" width="4.875" style="158" customWidth="1"/>
    <col min="7170" max="7176" width="9" style="158"/>
    <col min="7177" max="7177" width="16" style="158" customWidth="1"/>
    <col min="7178" max="7178" width="9.25" style="158" customWidth="1"/>
    <col min="7179" max="7424" width="9" style="158"/>
    <col min="7425" max="7425" width="4.875" style="158" customWidth="1"/>
    <col min="7426" max="7432" width="9" style="158"/>
    <col min="7433" max="7433" width="16" style="158" customWidth="1"/>
    <col min="7434" max="7434" width="9.25" style="158" customWidth="1"/>
    <col min="7435" max="7680" width="9" style="158"/>
    <col min="7681" max="7681" width="4.875" style="158" customWidth="1"/>
    <col min="7682" max="7688" width="9" style="158"/>
    <col min="7689" max="7689" width="16" style="158" customWidth="1"/>
    <col min="7690" max="7690" width="9.25" style="158" customWidth="1"/>
    <col min="7691" max="7936" width="9" style="158"/>
    <col min="7937" max="7937" width="4.875" style="158" customWidth="1"/>
    <col min="7938" max="7944" width="9" style="158"/>
    <col min="7945" max="7945" width="16" style="158" customWidth="1"/>
    <col min="7946" max="7946" width="9.25" style="158" customWidth="1"/>
    <col min="7947" max="8192" width="9" style="158"/>
    <col min="8193" max="8193" width="4.875" style="158" customWidth="1"/>
    <col min="8194" max="8200" width="9" style="158"/>
    <col min="8201" max="8201" width="16" style="158" customWidth="1"/>
    <col min="8202" max="8202" width="9.25" style="158" customWidth="1"/>
    <col min="8203" max="8448" width="9" style="158"/>
    <col min="8449" max="8449" width="4.875" style="158" customWidth="1"/>
    <col min="8450" max="8456" width="9" style="158"/>
    <col min="8457" max="8457" width="16" style="158" customWidth="1"/>
    <col min="8458" max="8458" width="9.25" style="158" customWidth="1"/>
    <col min="8459" max="8704" width="9" style="158"/>
    <col min="8705" max="8705" width="4.875" style="158" customWidth="1"/>
    <col min="8706" max="8712" width="9" style="158"/>
    <col min="8713" max="8713" width="16" style="158" customWidth="1"/>
    <col min="8714" max="8714" width="9.25" style="158" customWidth="1"/>
    <col min="8715" max="8960" width="9" style="158"/>
    <col min="8961" max="8961" width="4.875" style="158" customWidth="1"/>
    <col min="8962" max="8968" width="9" style="158"/>
    <col min="8969" max="8969" width="16" style="158" customWidth="1"/>
    <col min="8970" max="8970" width="9.25" style="158" customWidth="1"/>
    <col min="8971" max="9216" width="9" style="158"/>
    <col min="9217" max="9217" width="4.875" style="158" customWidth="1"/>
    <col min="9218" max="9224" width="9" style="158"/>
    <col min="9225" max="9225" width="16" style="158" customWidth="1"/>
    <col min="9226" max="9226" width="9.25" style="158" customWidth="1"/>
    <col min="9227" max="9472" width="9" style="158"/>
    <col min="9473" max="9473" width="4.875" style="158" customWidth="1"/>
    <col min="9474" max="9480" width="9" style="158"/>
    <col min="9481" max="9481" width="16" style="158" customWidth="1"/>
    <col min="9482" max="9482" width="9.25" style="158" customWidth="1"/>
    <col min="9483" max="9728" width="9" style="158"/>
    <col min="9729" max="9729" width="4.875" style="158" customWidth="1"/>
    <col min="9730" max="9736" width="9" style="158"/>
    <col min="9737" max="9737" width="16" style="158" customWidth="1"/>
    <col min="9738" max="9738" width="9.25" style="158" customWidth="1"/>
    <col min="9739" max="9984" width="9" style="158"/>
    <col min="9985" max="9985" width="4.875" style="158" customWidth="1"/>
    <col min="9986" max="9992" width="9" style="158"/>
    <col min="9993" max="9993" width="16" style="158" customWidth="1"/>
    <col min="9994" max="9994" width="9.25" style="158" customWidth="1"/>
    <col min="9995" max="10240" width="9" style="158"/>
    <col min="10241" max="10241" width="4.875" style="158" customWidth="1"/>
    <col min="10242" max="10248" width="9" style="158"/>
    <col min="10249" max="10249" width="16" style="158" customWidth="1"/>
    <col min="10250" max="10250" width="9.25" style="158" customWidth="1"/>
    <col min="10251" max="10496" width="9" style="158"/>
    <col min="10497" max="10497" width="4.875" style="158" customWidth="1"/>
    <col min="10498" max="10504" width="9" style="158"/>
    <col min="10505" max="10505" width="16" style="158" customWidth="1"/>
    <col min="10506" max="10506" width="9.25" style="158" customWidth="1"/>
    <col min="10507" max="10752" width="9" style="158"/>
    <col min="10753" max="10753" width="4.875" style="158" customWidth="1"/>
    <col min="10754" max="10760" width="9" style="158"/>
    <col min="10761" max="10761" width="16" style="158" customWidth="1"/>
    <col min="10762" max="10762" width="9.25" style="158" customWidth="1"/>
    <col min="10763" max="11008" width="9" style="158"/>
    <col min="11009" max="11009" width="4.875" style="158" customWidth="1"/>
    <col min="11010" max="11016" width="9" style="158"/>
    <col min="11017" max="11017" width="16" style="158" customWidth="1"/>
    <col min="11018" max="11018" width="9.25" style="158" customWidth="1"/>
    <col min="11019" max="11264" width="9" style="158"/>
    <col min="11265" max="11265" width="4.875" style="158" customWidth="1"/>
    <col min="11266" max="11272" width="9" style="158"/>
    <col min="11273" max="11273" width="16" style="158" customWidth="1"/>
    <col min="11274" max="11274" width="9.25" style="158" customWidth="1"/>
    <col min="11275" max="11520" width="9" style="158"/>
    <col min="11521" max="11521" width="4.875" style="158" customWidth="1"/>
    <col min="11522" max="11528" width="9" style="158"/>
    <col min="11529" max="11529" width="16" style="158" customWidth="1"/>
    <col min="11530" max="11530" width="9.25" style="158" customWidth="1"/>
    <col min="11531" max="11776" width="9" style="158"/>
    <col min="11777" max="11777" width="4.875" style="158" customWidth="1"/>
    <col min="11778" max="11784" width="9" style="158"/>
    <col min="11785" max="11785" width="16" style="158" customWidth="1"/>
    <col min="11786" max="11786" width="9.25" style="158" customWidth="1"/>
    <col min="11787" max="12032" width="9" style="158"/>
    <col min="12033" max="12033" width="4.875" style="158" customWidth="1"/>
    <col min="12034" max="12040" width="9" style="158"/>
    <col min="12041" max="12041" width="16" style="158" customWidth="1"/>
    <col min="12042" max="12042" width="9.25" style="158" customWidth="1"/>
    <col min="12043" max="12288" width="9" style="158"/>
    <col min="12289" max="12289" width="4.875" style="158" customWidth="1"/>
    <col min="12290" max="12296" width="9" style="158"/>
    <col min="12297" max="12297" width="16" style="158" customWidth="1"/>
    <col min="12298" max="12298" width="9.25" style="158" customWidth="1"/>
    <col min="12299" max="12544" width="9" style="158"/>
    <col min="12545" max="12545" width="4.875" style="158" customWidth="1"/>
    <col min="12546" max="12552" width="9" style="158"/>
    <col min="12553" max="12553" width="16" style="158" customWidth="1"/>
    <col min="12554" max="12554" width="9.25" style="158" customWidth="1"/>
    <col min="12555" max="12800" width="9" style="158"/>
    <col min="12801" max="12801" width="4.875" style="158" customWidth="1"/>
    <col min="12802" max="12808" width="9" style="158"/>
    <col min="12809" max="12809" width="16" style="158" customWidth="1"/>
    <col min="12810" max="12810" width="9.25" style="158" customWidth="1"/>
    <col min="12811" max="13056" width="9" style="158"/>
    <col min="13057" max="13057" width="4.875" style="158" customWidth="1"/>
    <col min="13058" max="13064" width="9" style="158"/>
    <col min="13065" max="13065" width="16" style="158" customWidth="1"/>
    <col min="13066" max="13066" width="9.25" style="158" customWidth="1"/>
    <col min="13067" max="13312" width="9" style="158"/>
    <col min="13313" max="13313" width="4.875" style="158" customWidth="1"/>
    <col min="13314" max="13320" width="9" style="158"/>
    <col min="13321" max="13321" width="16" style="158" customWidth="1"/>
    <col min="13322" max="13322" width="9.25" style="158" customWidth="1"/>
    <col min="13323" max="13568" width="9" style="158"/>
    <col min="13569" max="13569" width="4.875" style="158" customWidth="1"/>
    <col min="13570" max="13576" width="9" style="158"/>
    <col min="13577" max="13577" width="16" style="158" customWidth="1"/>
    <col min="13578" max="13578" width="9.25" style="158" customWidth="1"/>
    <col min="13579" max="13824" width="9" style="158"/>
    <col min="13825" max="13825" width="4.875" style="158" customWidth="1"/>
    <col min="13826" max="13832" width="9" style="158"/>
    <col min="13833" max="13833" width="16" style="158" customWidth="1"/>
    <col min="13834" max="13834" width="9.25" style="158" customWidth="1"/>
    <col min="13835" max="14080" width="9" style="158"/>
    <col min="14081" max="14081" width="4.875" style="158" customWidth="1"/>
    <col min="14082" max="14088" width="9" style="158"/>
    <col min="14089" max="14089" width="16" style="158" customWidth="1"/>
    <col min="14090" max="14090" width="9.25" style="158" customWidth="1"/>
    <col min="14091" max="14336" width="9" style="158"/>
    <col min="14337" max="14337" width="4.875" style="158" customWidth="1"/>
    <col min="14338" max="14344" width="9" style="158"/>
    <col min="14345" max="14345" width="16" style="158" customWidth="1"/>
    <col min="14346" max="14346" width="9.25" style="158" customWidth="1"/>
    <col min="14347" max="14592" width="9" style="158"/>
    <col min="14593" max="14593" width="4.875" style="158" customWidth="1"/>
    <col min="14594" max="14600" width="9" style="158"/>
    <col min="14601" max="14601" width="16" style="158" customWidth="1"/>
    <col min="14602" max="14602" width="9.25" style="158" customWidth="1"/>
    <col min="14603" max="14848" width="9" style="158"/>
    <col min="14849" max="14849" width="4.875" style="158" customWidth="1"/>
    <col min="14850" max="14856" width="9" style="158"/>
    <col min="14857" max="14857" width="16" style="158" customWidth="1"/>
    <col min="14858" max="14858" width="9.25" style="158" customWidth="1"/>
    <col min="14859" max="15104" width="9" style="158"/>
    <col min="15105" max="15105" width="4.875" style="158" customWidth="1"/>
    <col min="15106" max="15112" width="9" style="158"/>
    <col min="15113" max="15113" width="16" style="158" customWidth="1"/>
    <col min="15114" max="15114" width="9.25" style="158" customWidth="1"/>
    <col min="15115" max="15360" width="9" style="158"/>
    <col min="15361" max="15361" width="4.875" style="158" customWidth="1"/>
    <col min="15362" max="15368" width="9" style="158"/>
    <col min="15369" max="15369" width="16" style="158" customWidth="1"/>
    <col min="15370" max="15370" width="9.25" style="158" customWidth="1"/>
    <col min="15371" max="15616" width="9" style="158"/>
    <col min="15617" max="15617" width="4.875" style="158" customWidth="1"/>
    <col min="15618" max="15624" width="9" style="158"/>
    <col min="15625" max="15625" width="16" style="158" customWidth="1"/>
    <col min="15626" max="15626" width="9.25" style="158" customWidth="1"/>
    <col min="15627" max="15872" width="9" style="158"/>
    <col min="15873" max="15873" width="4.875" style="158" customWidth="1"/>
    <col min="15874" max="15880" width="9" style="158"/>
    <col min="15881" max="15881" width="16" style="158" customWidth="1"/>
    <col min="15882" max="15882" width="9.25" style="158" customWidth="1"/>
    <col min="15883" max="16128" width="9" style="158"/>
    <col min="16129" max="16129" width="4.875" style="158" customWidth="1"/>
    <col min="16130" max="16136" width="9" style="158"/>
    <col min="16137" max="16137" width="16" style="158" customWidth="1"/>
    <col min="16138" max="16138" width="9.25" style="158" customWidth="1"/>
    <col min="16139" max="16384" width="9" style="158"/>
  </cols>
  <sheetData>
    <row r="7" spans="1:9" ht="132.75" customHeight="1">
      <c r="A7" s="174" t="s">
        <v>0</v>
      </c>
      <c r="B7" s="174"/>
      <c r="C7" s="174"/>
      <c r="D7" s="174"/>
      <c r="E7" s="174"/>
      <c r="F7" s="174"/>
      <c r="G7" s="174"/>
      <c r="H7" s="174"/>
      <c r="I7" s="174"/>
    </row>
    <row r="33" spans="1:9" ht="25.5">
      <c r="A33" s="175" t="s">
        <v>1</v>
      </c>
      <c r="B33" s="175"/>
      <c r="C33" s="175"/>
      <c r="D33" s="175"/>
      <c r="E33" s="175"/>
      <c r="F33" s="175"/>
      <c r="G33" s="175"/>
      <c r="H33" s="175"/>
      <c r="I33" s="175"/>
    </row>
    <row r="34" spans="1:9" ht="25.5">
      <c r="A34" s="175" t="s">
        <v>2</v>
      </c>
      <c r="B34" s="175"/>
      <c r="C34" s="175"/>
      <c r="D34" s="175"/>
      <c r="E34" s="175"/>
      <c r="F34" s="175"/>
      <c r="G34" s="175"/>
      <c r="H34" s="175"/>
      <c r="I34" s="175"/>
    </row>
  </sheetData>
  <mergeCells count="3">
    <mergeCell ref="A7:I7"/>
    <mergeCell ref="A33:I33"/>
    <mergeCell ref="A34:I34"/>
  </mergeCells>
  <phoneticPr fontId="5" type="noConversion"/>
  <printOptions horizontalCentered="1"/>
  <pageMargins left="0.70833333333333304" right="0.70833333333333304" top="0.74791666666666701" bottom="0.74791666666666701" header="0.31458333333333299" footer="0.31458333333333299"/>
  <pageSetup paperSize="9" scale="9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2"/>
  <sheetViews>
    <sheetView showGridLines="0" showZeros="0" workbookViewId="0">
      <selection activeCell="B5" sqref="B5"/>
    </sheetView>
  </sheetViews>
  <sheetFormatPr defaultColWidth="9" defaultRowHeight="14.25"/>
  <cols>
    <col min="1" max="1" width="32.375" customWidth="1"/>
    <col min="2" max="4" width="15" customWidth="1"/>
  </cols>
  <sheetData>
    <row r="1" spans="1:4" ht="26.25" customHeight="1">
      <c r="A1" s="178" t="s">
        <v>157</v>
      </c>
      <c r="B1" s="178"/>
      <c r="C1" s="178"/>
      <c r="D1" s="178"/>
    </row>
    <row r="2" spans="1:4" ht="19.5" customHeight="1">
      <c r="A2" s="179" t="s">
        <v>25</v>
      </c>
      <c r="B2" s="179"/>
      <c r="C2" s="179"/>
      <c r="D2" s="179"/>
    </row>
    <row r="3" spans="1:4" ht="51" customHeight="1">
      <c r="A3" s="82" t="s">
        <v>26</v>
      </c>
      <c r="B3" s="84" t="s">
        <v>27</v>
      </c>
      <c r="C3" s="83" t="s">
        <v>146</v>
      </c>
      <c r="D3" s="84" t="s">
        <v>31</v>
      </c>
    </row>
    <row r="4" spans="1:4" ht="27.6" customHeight="1">
      <c r="A4" s="105" t="s">
        <v>147</v>
      </c>
      <c r="B4" s="111">
        <v>231032</v>
      </c>
      <c r="C4" s="91">
        <v>239216</v>
      </c>
      <c r="D4" s="145">
        <f>IF(B4=0,0,(C4/B4-1)*100)</f>
        <v>3.5</v>
      </c>
    </row>
    <row r="5" spans="1:4" ht="27.6" customHeight="1">
      <c r="A5" s="105" t="s">
        <v>148</v>
      </c>
      <c r="B5" s="111">
        <v>261338</v>
      </c>
      <c r="C5" s="91">
        <v>224963</v>
      </c>
      <c r="D5" s="145">
        <f t="shared" ref="D5:D26" si="0">IF(B5=0,0,(C5/B5-1)*100)</f>
        <v>-13.9</v>
      </c>
    </row>
    <row r="6" spans="1:4" ht="27.6" customHeight="1">
      <c r="A6" s="105" t="s">
        <v>149</v>
      </c>
      <c r="B6" s="111">
        <v>559799</v>
      </c>
      <c r="C6" s="91">
        <v>619747</v>
      </c>
      <c r="D6" s="145">
        <f t="shared" si="0"/>
        <v>10.7</v>
      </c>
    </row>
    <row r="7" spans="1:4" ht="27.6" customHeight="1">
      <c r="A7" s="105" t="s">
        <v>150</v>
      </c>
      <c r="B7" s="111">
        <v>36300</v>
      </c>
      <c r="C7" s="91">
        <v>40636</v>
      </c>
      <c r="D7" s="145">
        <f t="shared" si="0"/>
        <v>11.9</v>
      </c>
    </row>
    <row r="8" spans="1:4" ht="27.6" customHeight="1">
      <c r="A8" s="105" t="s">
        <v>151</v>
      </c>
      <c r="B8" s="111">
        <v>362927</v>
      </c>
      <c r="C8" s="91">
        <v>314259</v>
      </c>
      <c r="D8" s="145">
        <f t="shared" si="0"/>
        <v>-13.4</v>
      </c>
    </row>
    <row r="9" spans="1:4" ht="27.6" customHeight="1">
      <c r="A9" s="105" t="s">
        <v>152</v>
      </c>
      <c r="B9" s="111">
        <v>301783</v>
      </c>
      <c r="C9" s="91">
        <v>274503</v>
      </c>
      <c r="D9" s="145">
        <f t="shared" si="0"/>
        <v>-9</v>
      </c>
    </row>
    <row r="10" spans="1:4" ht="27.6" customHeight="1">
      <c r="A10" s="105" t="s">
        <v>153</v>
      </c>
      <c r="B10" s="111">
        <v>279138</v>
      </c>
      <c r="C10" s="91">
        <v>284011</v>
      </c>
      <c r="D10" s="145">
        <f t="shared" si="0"/>
        <v>1.7</v>
      </c>
    </row>
    <row r="11" spans="1:4" ht="27.6" customHeight="1">
      <c r="A11" s="105" t="s">
        <v>154</v>
      </c>
      <c r="B11" s="111">
        <v>179556</v>
      </c>
      <c r="C11" s="91">
        <v>178299</v>
      </c>
      <c r="D11" s="145">
        <f t="shared" si="0"/>
        <v>-0.7</v>
      </c>
    </row>
    <row r="12" spans="1:4" ht="27.6" customHeight="1">
      <c r="A12" s="105" t="s">
        <v>155</v>
      </c>
      <c r="B12" s="111">
        <v>57488</v>
      </c>
      <c r="C12" s="91">
        <v>53455</v>
      </c>
      <c r="D12" s="145">
        <f t="shared" si="0"/>
        <v>-7</v>
      </c>
    </row>
    <row r="13" spans="1:4" ht="27.6" customHeight="1">
      <c r="A13" s="105" t="s">
        <v>156</v>
      </c>
      <c r="B13" s="111">
        <v>54047</v>
      </c>
      <c r="C13" s="91">
        <v>98180</v>
      </c>
      <c r="D13" s="145">
        <f t="shared" si="0"/>
        <v>81.7</v>
      </c>
    </row>
    <row r="14" spans="1:4" ht="27.6" customHeight="1">
      <c r="A14" s="105"/>
      <c r="B14" s="111"/>
      <c r="C14" s="91"/>
      <c r="D14" s="145">
        <f t="shared" si="0"/>
        <v>0</v>
      </c>
    </row>
    <row r="15" spans="1:4" ht="27.6" customHeight="1">
      <c r="A15" s="105"/>
      <c r="B15" s="111"/>
      <c r="C15" s="91"/>
      <c r="D15" s="145">
        <f t="shared" si="0"/>
        <v>0</v>
      </c>
    </row>
    <row r="16" spans="1:4" ht="27.6" customHeight="1">
      <c r="A16" s="105"/>
      <c r="B16" s="111"/>
      <c r="C16" s="91"/>
      <c r="D16" s="145">
        <f t="shared" si="0"/>
        <v>0</v>
      </c>
    </row>
    <row r="17" spans="1:4" ht="27.6" customHeight="1">
      <c r="A17" s="105"/>
      <c r="B17" s="111"/>
      <c r="C17" s="91"/>
      <c r="D17" s="145">
        <f t="shared" si="0"/>
        <v>0</v>
      </c>
    </row>
    <row r="18" spans="1:4" ht="27.6" customHeight="1">
      <c r="A18" s="105"/>
      <c r="B18" s="111"/>
      <c r="C18" s="91"/>
      <c r="D18" s="145">
        <f t="shared" si="0"/>
        <v>0</v>
      </c>
    </row>
    <row r="19" spans="1:4" ht="27.6" customHeight="1">
      <c r="A19" s="105"/>
      <c r="B19" s="111"/>
      <c r="C19" s="91"/>
      <c r="D19" s="145">
        <f t="shared" si="0"/>
        <v>0</v>
      </c>
    </row>
    <row r="20" spans="1:4" ht="27.6" customHeight="1">
      <c r="A20" s="105"/>
      <c r="B20" s="111"/>
      <c r="C20" s="91"/>
      <c r="D20" s="145">
        <f t="shared" si="0"/>
        <v>0</v>
      </c>
    </row>
    <row r="21" spans="1:4" ht="27.6" customHeight="1">
      <c r="A21" s="105"/>
      <c r="B21" s="111"/>
      <c r="C21" s="91"/>
      <c r="D21" s="145">
        <f t="shared" si="0"/>
        <v>0</v>
      </c>
    </row>
    <row r="22" spans="1:4" ht="27.6" customHeight="1">
      <c r="A22" s="105"/>
      <c r="B22" s="111"/>
      <c r="C22" s="91"/>
      <c r="D22" s="145">
        <f t="shared" si="0"/>
        <v>0</v>
      </c>
    </row>
    <row r="23" spans="1:4" ht="27.6" customHeight="1">
      <c r="A23" s="105"/>
      <c r="B23" s="111"/>
      <c r="C23" s="91"/>
      <c r="D23" s="145">
        <f t="shared" si="0"/>
        <v>0</v>
      </c>
    </row>
    <row r="24" spans="1:4" ht="27.6" customHeight="1">
      <c r="A24" s="110"/>
      <c r="B24" s="111"/>
      <c r="C24" s="91"/>
      <c r="D24" s="145">
        <f t="shared" si="0"/>
        <v>0</v>
      </c>
    </row>
    <row r="25" spans="1:4" ht="27.6" customHeight="1">
      <c r="A25" s="105"/>
      <c r="B25" s="111"/>
      <c r="C25" s="91"/>
      <c r="D25" s="145">
        <f t="shared" si="0"/>
        <v>0</v>
      </c>
    </row>
    <row r="26" spans="1:4" ht="27.6" customHeight="1">
      <c r="A26" s="71" t="s">
        <v>82</v>
      </c>
      <c r="B26" s="146">
        <f>B4+B5+B6+B8+B9+B10+B11+B12+B13</f>
        <v>2287108</v>
      </c>
      <c r="C26" s="146">
        <f>C4+C5+C6+C8+C9+C10+C11+C12+C13</f>
        <v>2286633</v>
      </c>
      <c r="D26" s="147">
        <f t="shared" si="0"/>
        <v>0</v>
      </c>
    </row>
    <row r="170" spans="1:1">
      <c r="A170" s="94"/>
    </row>
    <row r="171" spans="1:1">
      <c r="A171" s="94"/>
    </row>
    <row r="172" spans="1:1">
      <c r="A172" s="94"/>
    </row>
    <row r="173" spans="1:1">
      <c r="A173" s="94"/>
    </row>
    <row r="174" spans="1:1">
      <c r="A174" s="94"/>
    </row>
    <row r="175" spans="1:1">
      <c r="A175" s="94"/>
    </row>
    <row r="176" spans="1:1">
      <c r="A176" s="94"/>
    </row>
    <row r="177" spans="1:1">
      <c r="A177" s="94"/>
    </row>
    <row r="178" spans="1:1">
      <c r="A178" s="94"/>
    </row>
    <row r="179" spans="1:1">
      <c r="A179" s="94"/>
    </row>
    <row r="180" spans="1:1">
      <c r="A180" s="94"/>
    </row>
    <row r="181" spans="1:1">
      <c r="A181" s="94"/>
    </row>
    <row r="182" spans="1:1">
      <c r="A182" s="94"/>
    </row>
  </sheetData>
  <mergeCells count="2">
    <mergeCell ref="A1:D1"/>
    <mergeCell ref="A2:D2"/>
  </mergeCells>
  <phoneticPr fontId="5" type="noConversion"/>
  <printOptions horizontalCentered="1"/>
  <pageMargins left="0.47222222222222199" right="0.47222222222222199" top="0.78680555555555598" bottom="0.59027777777777801" header="0.70833333333333304" footer="0.39305555555555599"/>
  <pageSetup paperSize="9" scale="95" orientation="portrait"/>
  <headerFooter alignWithMargins="0">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6"/>
  <sheetViews>
    <sheetView showGridLines="0" showZeros="0" topLeftCell="A7" workbookViewId="0">
      <selection activeCell="E7" sqref="E7"/>
    </sheetView>
  </sheetViews>
  <sheetFormatPr defaultColWidth="9" defaultRowHeight="14.25"/>
  <cols>
    <col min="1" max="1" width="40" customWidth="1"/>
    <col min="2" max="4" width="13.875" customWidth="1"/>
  </cols>
  <sheetData>
    <row r="1" spans="1:4" ht="26.25" customHeight="1">
      <c r="A1" s="178" t="s">
        <v>158</v>
      </c>
      <c r="B1" s="178"/>
      <c r="C1" s="178"/>
      <c r="D1" s="178"/>
    </row>
    <row r="2" spans="1:4" ht="26.25" customHeight="1">
      <c r="A2" s="182" t="s">
        <v>25</v>
      </c>
      <c r="B2" s="182"/>
      <c r="C2" s="182"/>
      <c r="D2" s="182"/>
    </row>
    <row r="3" spans="1:4" ht="55.5" customHeight="1">
      <c r="A3" s="82" t="s">
        <v>26</v>
      </c>
      <c r="B3" s="83" t="s">
        <v>27</v>
      </c>
      <c r="C3" s="83" t="s">
        <v>29</v>
      </c>
      <c r="D3" s="84" t="s">
        <v>31</v>
      </c>
    </row>
    <row r="4" spans="1:4" ht="25.5" customHeight="1">
      <c r="A4" s="130" t="s">
        <v>159</v>
      </c>
      <c r="B4" s="131">
        <f>SUM(B5:B9)</f>
        <v>48793</v>
      </c>
      <c r="C4" s="131">
        <f>SUM(C5:C9)</f>
        <v>46011</v>
      </c>
      <c r="D4" s="142">
        <f>IF(B4=0,0,(C4/B4-1)*100)</f>
        <v>-5.7</v>
      </c>
    </row>
    <row r="5" spans="1:4" ht="25.5" customHeight="1">
      <c r="A5" s="78" t="s">
        <v>93</v>
      </c>
      <c r="B5" s="132">
        <v>5819</v>
      </c>
      <c r="C5" s="132">
        <v>5819</v>
      </c>
      <c r="D5" s="89">
        <f>IF(B5=0,0,(C5/B5-1)*100)</f>
        <v>0</v>
      </c>
    </row>
    <row r="6" spans="1:4" ht="25.5" customHeight="1">
      <c r="A6" s="78" t="s">
        <v>95</v>
      </c>
      <c r="B6" s="132">
        <v>10678</v>
      </c>
      <c r="C6" s="132">
        <v>10833</v>
      </c>
      <c r="D6" s="89">
        <f t="shared" ref="D6:D27" si="0">IF(B6=0,0,(C6/B6-1)*100)</f>
        <v>1.5</v>
      </c>
    </row>
    <row r="7" spans="1:4" ht="25.5" customHeight="1">
      <c r="A7" s="78" t="s">
        <v>96</v>
      </c>
      <c r="B7" s="132">
        <v>1096</v>
      </c>
      <c r="C7" s="132">
        <v>941</v>
      </c>
      <c r="D7" s="89"/>
    </row>
    <row r="8" spans="1:4" ht="25.5" customHeight="1">
      <c r="A8" s="78" t="s">
        <v>98</v>
      </c>
      <c r="B8" s="132"/>
      <c r="C8" s="132">
        <v>5718</v>
      </c>
      <c r="D8" s="89"/>
    </row>
    <row r="9" spans="1:4" ht="25.5" customHeight="1">
      <c r="A9" s="78" t="s">
        <v>97</v>
      </c>
      <c r="B9" s="132">
        <v>31200</v>
      </c>
      <c r="C9" s="132">
        <v>22700</v>
      </c>
      <c r="D9" s="89"/>
    </row>
    <row r="10" spans="1:4" ht="25.5" customHeight="1">
      <c r="A10" s="134" t="s">
        <v>160</v>
      </c>
      <c r="B10" s="135">
        <f>SUM(B11:B26)</f>
        <v>469081</v>
      </c>
      <c r="C10" s="135">
        <f>SUM(C11:C26)</f>
        <v>486015</v>
      </c>
      <c r="D10" s="142">
        <f t="shared" si="0"/>
        <v>3.6</v>
      </c>
    </row>
    <row r="11" spans="1:4" ht="25.5" customHeight="1">
      <c r="A11" s="78" t="s">
        <v>100</v>
      </c>
      <c r="B11" s="132">
        <v>15623</v>
      </c>
      <c r="C11" s="132">
        <v>15224</v>
      </c>
      <c r="D11" s="89">
        <f t="shared" si="0"/>
        <v>-2.6</v>
      </c>
    </row>
    <row r="12" spans="1:4" ht="25.5" customHeight="1">
      <c r="A12" s="79" t="s">
        <v>101</v>
      </c>
      <c r="B12" s="132">
        <v>80218</v>
      </c>
      <c r="C12" s="132">
        <v>85191</v>
      </c>
      <c r="D12" s="89">
        <f t="shared" si="0"/>
        <v>6.2</v>
      </c>
    </row>
    <row r="13" spans="1:4" ht="25.5" customHeight="1">
      <c r="A13" s="79" t="s">
        <v>102</v>
      </c>
      <c r="B13" s="132">
        <v>55780</v>
      </c>
      <c r="C13" s="132">
        <v>60931</v>
      </c>
      <c r="D13" s="89">
        <f t="shared" si="0"/>
        <v>9.1999999999999993</v>
      </c>
    </row>
    <row r="14" spans="1:4" ht="25.5" customHeight="1">
      <c r="A14" s="79" t="s">
        <v>103</v>
      </c>
      <c r="B14" s="132">
        <v>2895</v>
      </c>
      <c r="C14" s="132">
        <v>68</v>
      </c>
      <c r="D14" s="89">
        <f t="shared" si="0"/>
        <v>-97.7</v>
      </c>
    </row>
    <row r="15" spans="1:4" ht="25.5" customHeight="1">
      <c r="A15" s="79" t="s">
        <v>104</v>
      </c>
      <c r="B15" s="132">
        <v>31</v>
      </c>
      <c r="C15" s="132">
        <v>31</v>
      </c>
      <c r="D15" s="89">
        <f t="shared" si="0"/>
        <v>0</v>
      </c>
    </row>
    <row r="16" spans="1:4" ht="25.5" customHeight="1">
      <c r="A16" s="79" t="s">
        <v>105</v>
      </c>
      <c r="B16" s="132"/>
      <c r="C16" s="132">
        <v>12638</v>
      </c>
      <c r="D16" s="89">
        <f t="shared" si="0"/>
        <v>0</v>
      </c>
    </row>
    <row r="17" spans="1:4" ht="25.5" customHeight="1">
      <c r="A17" s="79" t="s">
        <v>106</v>
      </c>
      <c r="B17" s="132">
        <v>12585</v>
      </c>
      <c r="C17" s="132">
        <v>12776</v>
      </c>
      <c r="D17" s="89">
        <f t="shared" si="0"/>
        <v>1.5</v>
      </c>
    </row>
    <row r="18" spans="1:4" ht="25.5" customHeight="1">
      <c r="A18" s="79" t="s">
        <v>107</v>
      </c>
      <c r="B18" s="132"/>
      <c r="C18" s="132">
        <v>12382</v>
      </c>
      <c r="D18" s="89">
        <f t="shared" si="0"/>
        <v>0</v>
      </c>
    </row>
    <row r="19" spans="1:4" ht="25.5" customHeight="1">
      <c r="A19" s="78" t="s">
        <v>108</v>
      </c>
      <c r="B19" s="132">
        <v>22514</v>
      </c>
      <c r="C19" s="132"/>
      <c r="D19" s="89">
        <f t="shared" si="0"/>
        <v>-100</v>
      </c>
    </row>
    <row r="20" spans="1:4" ht="25.5" customHeight="1">
      <c r="A20" s="78" t="s">
        <v>109</v>
      </c>
      <c r="B20" s="132">
        <v>455</v>
      </c>
      <c r="C20" s="132">
        <v>10623</v>
      </c>
      <c r="D20" s="89">
        <f t="shared" si="0"/>
        <v>2234.6999999999998</v>
      </c>
    </row>
    <row r="21" spans="1:4" ht="25.5" customHeight="1">
      <c r="A21" s="78" t="s">
        <v>110</v>
      </c>
      <c r="B21" s="132">
        <v>9530</v>
      </c>
      <c r="C21" s="132">
        <v>7566</v>
      </c>
      <c r="D21" s="89">
        <f t="shared" si="0"/>
        <v>-20.6</v>
      </c>
    </row>
    <row r="22" spans="1:4" ht="25.5" customHeight="1">
      <c r="A22" s="78" t="s">
        <v>111</v>
      </c>
      <c r="B22" s="132">
        <v>5711</v>
      </c>
      <c r="C22" s="132">
        <v>7170</v>
      </c>
      <c r="D22" s="89">
        <f t="shared" si="0"/>
        <v>25.5</v>
      </c>
    </row>
    <row r="23" spans="1:4" ht="25.5" customHeight="1">
      <c r="A23" s="78" t="s">
        <v>112</v>
      </c>
      <c r="B23" s="132">
        <v>118918</v>
      </c>
      <c r="C23" s="132">
        <v>127764</v>
      </c>
      <c r="D23" s="89">
        <f t="shared" si="0"/>
        <v>7.4</v>
      </c>
    </row>
    <row r="24" spans="1:4" ht="25.5" customHeight="1">
      <c r="A24" s="78" t="s">
        <v>113</v>
      </c>
      <c r="B24" s="136">
        <v>9563</v>
      </c>
      <c r="C24" s="136">
        <v>8947</v>
      </c>
      <c r="D24" s="89"/>
    </row>
    <row r="25" spans="1:4" ht="25.5" customHeight="1">
      <c r="A25" s="78" t="s">
        <v>114</v>
      </c>
      <c r="B25" s="136">
        <v>4934</v>
      </c>
      <c r="C25" s="136">
        <v>4435</v>
      </c>
      <c r="D25" s="89"/>
    </row>
    <row r="26" spans="1:4" ht="25.5" customHeight="1">
      <c r="A26" s="78" t="s">
        <v>115</v>
      </c>
      <c r="B26" s="136">
        <v>130324</v>
      </c>
      <c r="C26" s="136">
        <v>120269</v>
      </c>
      <c r="D26" s="89"/>
    </row>
    <row r="27" spans="1:4" ht="25.5" customHeight="1">
      <c r="A27" s="137" t="s">
        <v>161</v>
      </c>
      <c r="B27" s="143">
        <v>541765</v>
      </c>
      <c r="C27" s="136">
        <v>584278</v>
      </c>
      <c r="D27" s="89">
        <f t="shared" si="0"/>
        <v>7.8</v>
      </c>
    </row>
    <row r="28" spans="1:4" ht="25.5" customHeight="1">
      <c r="A28" s="137"/>
      <c r="B28" s="144"/>
      <c r="C28" s="136"/>
      <c r="D28" s="89"/>
    </row>
    <row r="29" spans="1:4" ht="25.5" customHeight="1">
      <c r="A29" s="105"/>
      <c r="B29" s="91"/>
      <c r="C29" s="136"/>
      <c r="D29" s="89"/>
    </row>
    <row r="30" spans="1:4" ht="25.5" customHeight="1">
      <c r="A30" s="71" t="s">
        <v>162</v>
      </c>
      <c r="B30" s="140">
        <f>SUM(B4,B10,B27)</f>
        <v>1059639</v>
      </c>
      <c r="C30" s="140">
        <f>SUM(C4,C10,C27)</f>
        <v>1116304</v>
      </c>
      <c r="D30" s="93">
        <f>IF(B30=0,0,(C30/B30-1)*100)</f>
        <v>5.3</v>
      </c>
    </row>
    <row r="31" spans="1:4" ht="36.75" customHeight="1"/>
    <row r="32" spans="1:4">
      <c r="C32" s="141"/>
    </row>
    <row r="174" spans="1:1">
      <c r="A174" s="94"/>
    </row>
    <row r="175" spans="1:1">
      <c r="A175" s="94"/>
    </row>
    <row r="176" spans="1:1">
      <c r="A176" s="94"/>
    </row>
    <row r="177" spans="1:1">
      <c r="A177" s="94"/>
    </row>
    <row r="178" spans="1:1">
      <c r="A178" s="94"/>
    </row>
    <row r="179" spans="1:1">
      <c r="A179" s="94"/>
    </row>
    <row r="180" spans="1:1">
      <c r="A180" s="94"/>
    </row>
    <row r="181" spans="1:1">
      <c r="A181" s="94"/>
    </row>
    <row r="182" spans="1:1">
      <c r="A182" s="94"/>
    </row>
    <row r="183" spans="1:1">
      <c r="A183" s="94"/>
    </row>
    <row r="184" spans="1:1">
      <c r="A184" s="94"/>
    </row>
    <row r="185" spans="1:1">
      <c r="A185" s="94"/>
    </row>
    <row r="186" spans="1:1">
      <c r="A186" s="94"/>
    </row>
  </sheetData>
  <mergeCells count="2">
    <mergeCell ref="A1:D1"/>
    <mergeCell ref="A2:D2"/>
  </mergeCells>
  <phoneticPr fontId="5" type="noConversion"/>
  <printOptions horizontalCentered="1"/>
  <pageMargins left="0.47222222222222199" right="0.47222222222222199" top="0.78680555555555598" bottom="0.59027777777777801" header="0.70833333333333304" footer="0.39305555555555599"/>
  <pageSetup paperSize="9" scale="85" orientation="portrait"/>
  <headerFooter alignWithMargins="0">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7"/>
  <sheetViews>
    <sheetView showGridLines="0" showZeros="0" tabSelected="1" topLeftCell="A201" workbookViewId="0">
      <selection activeCell="A207" sqref="A207"/>
    </sheetView>
  </sheetViews>
  <sheetFormatPr defaultColWidth="9" defaultRowHeight="14.25"/>
  <cols>
    <col min="1" max="1" width="40" customWidth="1"/>
    <col min="2" max="2" width="9.5" customWidth="1"/>
    <col min="3" max="11" width="10.125" customWidth="1"/>
  </cols>
  <sheetData>
    <row r="1" spans="1:11" ht="26.25" customHeight="1">
      <c r="A1" s="178" t="s">
        <v>163</v>
      </c>
      <c r="B1" s="178"/>
      <c r="C1" s="178"/>
      <c r="D1" s="178"/>
      <c r="E1" s="178"/>
      <c r="F1" s="178"/>
      <c r="G1" s="178"/>
      <c r="H1" s="178"/>
      <c r="I1" s="178"/>
      <c r="J1" s="178"/>
      <c r="K1" s="178"/>
    </row>
    <row r="2" spans="1:11" ht="26.25" customHeight="1">
      <c r="A2" s="182" t="s">
        <v>25</v>
      </c>
      <c r="B2" s="182"/>
      <c r="C2" s="182"/>
      <c r="D2" s="182"/>
      <c r="E2" s="182"/>
      <c r="F2" s="182"/>
      <c r="G2" s="182"/>
      <c r="H2" s="182"/>
      <c r="I2" s="182"/>
      <c r="J2" s="182"/>
      <c r="K2" s="182"/>
    </row>
    <row r="3" spans="1:11" ht="55.5" customHeight="1">
      <c r="A3" s="82" t="s">
        <v>26</v>
      </c>
      <c r="B3" s="83" t="s">
        <v>164</v>
      </c>
      <c r="C3" s="83" t="s">
        <v>147</v>
      </c>
      <c r="D3" s="84" t="s">
        <v>148</v>
      </c>
      <c r="E3" s="84" t="s">
        <v>149</v>
      </c>
      <c r="F3" s="84" t="s">
        <v>151</v>
      </c>
      <c r="G3" s="84" t="s">
        <v>152</v>
      </c>
      <c r="H3" s="84" t="s">
        <v>153</v>
      </c>
      <c r="I3" s="84" t="s">
        <v>154</v>
      </c>
      <c r="J3" s="84" t="s">
        <v>165</v>
      </c>
      <c r="K3" s="84" t="s">
        <v>166</v>
      </c>
    </row>
    <row r="4" spans="1:11" ht="25.5" customHeight="1">
      <c r="A4" s="130" t="s">
        <v>159</v>
      </c>
      <c r="B4" s="131">
        <f>SUM(B5:B9)</f>
        <v>46011</v>
      </c>
      <c r="C4" s="131">
        <f>SUM(C5:C9)</f>
        <v>8423</v>
      </c>
      <c r="D4" s="131">
        <f t="shared" ref="D4:K4" si="0">SUM(D5:D9)</f>
        <v>6576</v>
      </c>
      <c r="E4" s="131">
        <f t="shared" si="0"/>
        <v>9544</v>
      </c>
      <c r="F4" s="131">
        <f t="shared" si="0"/>
        <v>4058</v>
      </c>
      <c r="G4" s="131">
        <f t="shared" si="0"/>
        <v>2016</v>
      </c>
      <c r="H4" s="131">
        <f t="shared" si="0"/>
        <v>9199</v>
      </c>
      <c r="I4" s="131">
        <f t="shared" si="0"/>
        <v>6195</v>
      </c>
      <c r="J4" s="131">
        <f t="shared" si="0"/>
        <v>0</v>
      </c>
      <c r="K4" s="131">
        <f t="shared" si="0"/>
        <v>0</v>
      </c>
    </row>
    <row r="5" spans="1:11" ht="25.5" customHeight="1">
      <c r="A5" s="78" t="s">
        <v>93</v>
      </c>
      <c r="B5" s="132">
        <f>SUM(C5:K5)</f>
        <v>5819</v>
      </c>
      <c r="C5" s="132">
        <v>714</v>
      </c>
      <c r="D5" s="132">
        <v>417</v>
      </c>
      <c r="E5" s="132">
        <v>3527</v>
      </c>
      <c r="F5" s="132">
        <v>445</v>
      </c>
      <c r="G5" s="132">
        <v>211</v>
      </c>
      <c r="H5" s="132">
        <v>439</v>
      </c>
      <c r="I5" s="132">
        <v>66</v>
      </c>
      <c r="J5" s="132"/>
      <c r="K5" s="132"/>
    </row>
    <row r="6" spans="1:11" ht="25.5" customHeight="1">
      <c r="A6" s="78" t="s">
        <v>95</v>
      </c>
      <c r="B6" s="132">
        <f t="shared" ref="B6:B9" si="1">SUM(C6:K6)</f>
        <v>10833</v>
      </c>
      <c r="C6" s="132">
        <v>1742</v>
      </c>
      <c r="D6" s="132">
        <v>1724</v>
      </c>
      <c r="E6" s="132">
        <v>2676</v>
      </c>
      <c r="F6" s="132">
        <v>1421</v>
      </c>
      <c r="G6" s="132">
        <v>1491</v>
      </c>
      <c r="H6" s="132">
        <v>1292</v>
      </c>
      <c r="I6" s="132">
        <v>487</v>
      </c>
      <c r="J6" s="132"/>
      <c r="K6" s="132"/>
    </row>
    <row r="7" spans="1:11" ht="25.5" customHeight="1">
      <c r="A7" s="78" t="s">
        <v>96</v>
      </c>
      <c r="B7" s="132">
        <f t="shared" si="1"/>
        <v>941</v>
      </c>
      <c r="C7" s="133">
        <v>151</v>
      </c>
      <c r="D7" s="133">
        <v>150</v>
      </c>
      <c r="E7" s="133">
        <v>232</v>
      </c>
      <c r="F7" s="133">
        <v>124</v>
      </c>
      <c r="G7" s="133">
        <v>130</v>
      </c>
      <c r="H7" s="133">
        <v>112</v>
      </c>
      <c r="I7" s="133">
        <v>42</v>
      </c>
      <c r="J7" s="133"/>
      <c r="K7" s="132"/>
    </row>
    <row r="8" spans="1:11" ht="25.5" customHeight="1">
      <c r="A8" s="78" t="s">
        <v>98</v>
      </c>
      <c r="B8" s="132">
        <f t="shared" si="1"/>
        <v>5718</v>
      </c>
      <c r="C8" s="132">
        <v>2816</v>
      </c>
      <c r="D8" s="132">
        <v>625</v>
      </c>
      <c r="E8" s="132">
        <v>109</v>
      </c>
      <c r="F8" s="132">
        <v>228</v>
      </c>
      <c r="G8" s="132">
        <v>184</v>
      </c>
      <c r="H8" s="132">
        <v>1756</v>
      </c>
      <c r="I8" s="132"/>
      <c r="J8" s="132"/>
      <c r="K8" s="132"/>
    </row>
    <row r="9" spans="1:11" ht="25.5" customHeight="1">
      <c r="A9" s="78" t="s">
        <v>97</v>
      </c>
      <c r="B9" s="132">
        <f t="shared" si="1"/>
        <v>22700</v>
      </c>
      <c r="C9" s="132">
        <v>3000</v>
      </c>
      <c r="D9" s="132">
        <v>3660</v>
      </c>
      <c r="E9" s="132">
        <v>3000</v>
      </c>
      <c r="F9" s="132">
        <v>1840</v>
      </c>
      <c r="G9" s="132"/>
      <c r="H9" s="132">
        <v>5600</v>
      </c>
      <c r="I9" s="132">
        <v>5600</v>
      </c>
      <c r="J9" s="132"/>
      <c r="K9" s="132"/>
    </row>
    <row r="10" spans="1:11" ht="25.5" customHeight="1">
      <c r="A10" s="134" t="s">
        <v>160</v>
      </c>
      <c r="B10" s="135">
        <f>SUM(B11:B28)</f>
        <v>486015</v>
      </c>
      <c r="C10" s="135">
        <f t="shared" ref="C10:K10" si="2">SUM(C11:C28)</f>
        <v>52646</v>
      </c>
      <c r="D10" s="135">
        <f t="shared" si="2"/>
        <v>51233</v>
      </c>
      <c r="E10" s="135">
        <f t="shared" si="2"/>
        <v>49923</v>
      </c>
      <c r="F10" s="135">
        <f t="shared" si="2"/>
        <v>32695</v>
      </c>
      <c r="G10" s="135">
        <f t="shared" si="2"/>
        <v>141958</v>
      </c>
      <c r="H10" s="135">
        <f t="shared" si="2"/>
        <v>84396</v>
      </c>
      <c r="I10" s="135">
        <f t="shared" si="2"/>
        <v>68287</v>
      </c>
      <c r="J10" s="135">
        <f t="shared" si="2"/>
        <v>312</v>
      </c>
      <c r="K10" s="135">
        <f t="shared" si="2"/>
        <v>4565</v>
      </c>
    </row>
    <row r="11" spans="1:11" ht="25.5" customHeight="1">
      <c r="A11" s="78" t="s">
        <v>100</v>
      </c>
      <c r="B11" s="132">
        <f>SUM(C11:K11)</f>
        <v>15224</v>
      </c>
      <c r="C11" s="132">
        <v>3104</v>
      </c>
      <c r="D11" s="132">
        <v>2247</v>
      </c>
      <c r="E11" s="132">
        <v>1966</v>
      </c>
      <c r="F11" s="132">
        <v>1131</v>
      </c>
      <c r="G11" s="132">
        <v>950</v>
      </c>
      <c r="H11" s="132">
        <v>2786</v>
      </c>
      <c r="I11" s="132">
        <v>2787</v>
      </c>
      <c r="J11" s="132">
        <v>234</v>
      </c>
      <c r="K11" s="132">
        <v>19</v>
      </c>
    </row>
    <row r="12" spans="1:11" ht="25.5" customHeight="1">
      <c r="A12" s="79" t="s">
        <v>101</v>
      </c>
      <c r="B12" s="132">
        <f t="shared" ref="B12:B27" si="3">SUM(C12:K12)</f>
        <v>85191</v>
      </c>
      <c r="C12" s="132">
        <v>10585</v>
      </c>
      <c r="D12" s="132">
        <v>10898</v>
      </c>
      <c r="E12" s="132">
        <v>10925</v>
      </c>
      <c r="F12" s="132">
        <v>8517</v>
      </c>
      <c r="G12" s="132">
        <v>11158</v>
      </c>
      <c r="H12" s="132">
        <v>18380</v>
      </c>
      <c r="I12" s="132">
        <v>14710</v>
      </c>
      <c r="J12" s="132">
        <v>18</v>
      </c>
      <c r="K12" s="132">
        <v>0</v>
      </c>
    </row>
    <row r="13" spans="1:11" ht="25.5" customHeight="1">
      <c r="A13" s="79" t="s">
        <v>102</v>
      </c>
      <c r="B13" s="132">
        <f t="shared" si="3"/>
        <v>60931</v>
      </c>
      <c r="C13" s="132">
        <v>9380</v>
      </c>
      <c r="D13" s="132">
        <v>12203</v>
      </c>
      <c r="E13" s="132">
        <v>3330</v>
      </c>
      <c r="F13" s="132">
        <v>3944</v>
      </c>
      <c r="G13" s="132">
        <v>8066</v>
      </c>
      <c r="H13" s="132">
        <v>12120</v>
      </c>
      <c r="I13" s="132">
        <v>11888</v>
      </c>
      <c r="J13" s="132">
        <v>0</v>
      </c>
      <c r="K13" s="132">
        <v>0</v>
      </c>
    </row>
    <row r="14" spans="1:11" ht="25.5" customHeight="1">
      <c r="A14" s="79" t="s">
        <v>103</v>
      </c>
      <c r="B14" s="132">
        <f t="shared" si="3"/>
        <v>68</v>
      </c>
      <c r="C14" s="132">
        <v>16</v>
      </c>
      <c r="D14" s="132">
        <v>21.07</v>
      </c>
      <c r="E14" s="132">
        <v>13.18</v>
      </c>
      <c r="F14" s="132">
        <v>2.06</v>
      </c>
      <c r="G14" s="132">
        <v>1</v>
      </c>
      <c r="H14" s="132">
        <v>15</v>
      </c>
      <c r="I14" s="132">
        <v>0</v>
      </c>
      <c r="J14" s="132"/>
      <c r="K14" s="132"/>
    </row>
    <row r="15" spans="1:11" ht="25.5" customHeight="1">
      <c r="A15" s="79" t="s">
        <v>104</v>
      </c>
      <c r="B15" s="132">
        <f t="shared" si="3"/>
        <v>31</v>
      </c>
      <c r="C15" s="132"/>
      <c r="D15" s="132"/>
      <c r="E15" s="132">
        <v>31</v>
      </c>
      <c r="F15" s="132"/>
      <c r="G15" s="132"/>
      <c r="H15" s="132"/>
      <c r="I15" s="132"/>
      <c r="J15" s="132"/>
      <c r="K15" s="132"/>
    </row>
    <row r="16" spans="1:11" ht="25.5" customHeight="1">
      <c r="A16" s="79" t="s">
        <v>105</v>
      </c>
      <c r="B16" s="132">
        <f t="shared" si="3"/>
        <v>12638</v>
      </c>
      <c r="C16" s="132">
        <v>1417</v>
      </c>
      <c r="D16" s="132">
        <v>1338</v>
      </c>
      <c r="E16" s="132">
        <v>4024</v>
      </c>
      <c r="F16" s="132">
        <v>1672</v>
      </c>
      <c r="G16" s="132">
        <v>1138</v>
      </c>
      <c r="H16" s="132">
        <v>1873</v>
      </c>
      <c r="I16" s="132">
        <v>1176</v>
      </c>
      <c r="J16" s="132">
        <v>0</v>
      </c>
      <c r="K16" s="132">
        <v>0</v>
      </c>
    </row>
    <row r="17" spans="1:11" ht="25.5" customHeight="1">
      <c r="A17" s="79" t="s">
        <v>106</v>
      </c>
      <c r="B17" s="132">
        <f t="shared" si="3"/>
        <v>12776</v>
      </c>
      <c r="C17" s="132">
        <v>1322</v>
      </c>
      <c r="D17" s="132">
        <v>1796</v>
      </c>
      <c r="E17" s="132">
        <v>3586</v>
      </c>
      <c r="F17" s="132">
        <v>1485</v>
      </c>
      <c r="G17" s="132">
        <v>1360</v>
      </c>
      <c r="H17" s="132">
        <v>2292</v>
      </c>
      <c r="I17" s="132">
        <v>935</v>
      </c>
      <c r="J17" s="132">
        <v>0</v>
      </c>
      <c r="K17" s="132">
        <v>0</v>
      </c>
    </row>
    <row r="18" spans="1:11" ht="25.5" customHeight="1">
      <c r="A18" s="79" t="s">
        <v>107</v>
      </c>
      <c r="B18" s="132">
        <f t="shared" si="3"/>
        <v>12382</v>
      </c>
      <c r="C18" s="132">
        <v>1691</v>
      </c>
      <c r="D18" s="132">
        <v>1266</v>
      </c>
      <c r="E18" s="132">
        <v>2131</v>
      </c>
      <c r="F18" s="132">
        <v>1242</v>
      </c>
      <c r="G18" s="132">
        <v>1811</v>
      </c>
      <c r="H18" s="132">
        <v>3173</v>
      </c>
      <c r="I18" s="132">
        <v>1068</v>
      </c>
      <c r="J18" s="132">
        <v>0</v>
      </c>
      <c r="K18" s="132">
        <v>0</v>
      </c>
    </row>
    <row r="19" spans="1:11" ht="25.5" customHeight="1">
      <c r="A19" s="78" t="s">
        <v>108</v>
      </c>
      <c r="B19" s="132">
        <f t="shared" si="3"/>
        <v>0</v>
      </c>
      <c r="C19" s="132"/>
      <c r="D19" s="132"/>
      <c r="E19" s="132"/>
      <c r="F19" s="132"/>
      <c r="G19" s="132"/>
      <c r="H19" s="132"/>
      <c r="I19" s="132"/>
      <c r="J19" s="132"/>
      <c r="K19" s="132"/>
    </row>
    <row r="20" spans="1:11" ht="25.5" customHeight="1">
      <c r="A20" s="78" t="s">
        <v>109</v>
      </c>
      <c r="B20" s="132">
        <f t="shared" si="3"/>
        <v>10623</v>
      </c>
      <c r="C20" s="132">
        <v>2194</v>
      </c>
      <c r="D20" s="132">
        <v>2013</v>
      </c>
      <c r="E20" s="132">
        <v>1393</v>
      </c>
      <c r="F20" s="132">
        <v>894</v>
      </c>
      <c r="G20" s="132">
        <v>994</v>
      </c>
      <c r="H20" s="132">
        <v>1576</v>
      </c>
      <c r="I20" s="132">
        <v>1559</v>
      </c>
      <c r="J20" s="132">
        <v>0</v>
      </c>
      <c r="K20" s="132">
        <v>0</v>
      </c>
    </row>
    <row r="21" spans="1:11" ht="25.5" customHeight="1">
      <c r="A21" s="78" t="s">
        <v>110</v>
      </c>
      <c r="B21" s="132">
        <f t="shared" si="3"/>
        <v>7566</v>
      </c>
      <c r="C21" s="132">
        <v>0</v>
      </c>
      <c r="D21" s="132">
        <v>1513</v>
      </c>
      <c r="E21" s="132">
        <v>1009</v>
      </c>
      <c r="F21" s="132">
        <v>0</v>
      </c>
      <c r="G21" s="132">
        <v>1009</v>
      </c>
      <c r="H21" s="132">
        <v>3026</v>
      </c>
      <c r="I21" s="132">
        <v>1009</v>
      </c>
      <c r="J21" s="132">
        <v>0</v>
      </c>
      <c r="K21" s="132">
        <v>0</v>
      </c>
    </row>
    <row r="22" spans="1:11" ht="25.5" customHeight="1">
      <c r="A22" s="78" t="s">
        <v>111</v>
      </c>
      <c r="B22" s="132">
        <f t="shared" si="3"/>
        <v>7170</v>
      </c>
      <c r="C22" s="132">
        <v>3766</v>
      </c>
      <c r="D22" s="132">
        <v>0</v>
      </c>
      <c r="E22" s="132">
        <v>0</v>
      </c>
      <c r="F22" s="132">
        <v>0</v>
      </c>
      <c r="G22" s="132">
        <v>0</v>
      </c>
      <c r="H22" s="132">
        <v>0</v>
      </c>
      <c r="I22" s="132">
        <v>3404</v>
      </c>
      <c r="J22" s="132">
        <v>0</v>
      </c>
      <c r="K22" s="132">
        <v>0</v>
      </c>
    </row>
    <row r="23" spans="1:11" ht="25.5" customHeight="1">
      <c r="A23" s="78" t="s">
        <v>112</v>
      </c>
      <c r="B23" s="132">
        <f t="shared" si="3"/>
        <v>127764</v>
      </c>
      <c r="C23" s="132">
        <v>18930</v>
      </c>
      <c r="D23" s="132">
        <v>17712</v>
      </c>
      <c r="E23" s="132">
        <v>21249</v>
      </c>
      <c r="F23" s="132">
        <v>12905</v>
      </c>
      <c r="G23" s="132">
        <v>15830</v>
      </c>
      <c r="H23" s="132">
        <v>23258</v>
      </c>
      <c r="I23" s="132">
        <v>17814</v>
      </c>
      <c r="J23" s="132">
        <v>40</v>
      </c>
      <c r="K23" s="132">
        <v>26</v>
      </c>
    </row>
    <row r="24" spans="1:11" ht="25.5" customHeight="1">
      <c r="A24" s="78" t="s">
        <v>113</v>
      </c>
      <c r="B24" s="132">
        <f t="shared" si="3"/>
        <v>8947</v>
      </c>
      <c r="C24" s="136">
        <v>0</v>
      </c>
      <c r="D24" s="136">
        <v>0</v>
      </c>
      <c r="E24" s="136">
        <v>110</v>
      </c>
      <c r="F24" s="136">
        <v>0</v>
      </c>
      <c r="G24" s="136">
        <v>0</v>
      </c>
      <c r="H24" s="136">
        <v>4467</v>
      </c>
      <c r="I24" s="136">
        <v>4370</v>
      </c>
      <c r="J24" s="136">
        <v>0</v>
      </c>
      <c r="K24" s="136">
        <v>0</v>
      </c>
    </row>
    <row r="25" spans="1:11" ht="25.5" customHeight="1">
      <c r="A25" s="78" t="s">
        <v>114</v>
      </c>
      <c r="B25" s="132">
        <f t="shared" si="3"/>
        <v>4435</v>
      </c>
      <c r="C25" s="136">
        <v>81</v>
      </c>
      <c r="D25" s="136">
        <v>101</v>
      </c>
      <c r="E25" s="136">
        <v>101</v>
      </c>
      <c r="F25" s="136">
        <v>393</v>
      </c>
      <c r="G25" s="136">
        <v>568</v>
      </c>
      <c r="H25" s="136">
        <v>1587</v>
      </c>
      <c r="I25" s="136">
        <v>1604</v>
      </c>
      <c r="J25" s="136">
        <v>0</v>
      </c>
      <c r="K25" s="136">
        <v>0</v>
      </c>
    </row>
    <row r="26" spans="1:11" ht="25.5" customHeight="1">
      <c r="A26" s="78" t="s">
        <v>115</v>
      </c>
      <c r="B26" s="132">
        <f t="shared" si="3"/>
        <v>10269</v>
      </c>
      <c r="C26" s="136">
        <v>160</v>
      </c>
      <c r="D26" s="136">
        <v>125</v>
      </c>
      <c r="E26" s="136">
        <v>55</v>
      </c>
      <c r="F26" s="136">
        <v>510</v>
      </c>
      <c r="G26" s="136">
        <v>25</v>
      </c>
      <c r="H26" s="136">
        <v>330</v>
      </c>
      <c r="I26" s="136">
        <v>4524</v>
      </c>
      <c r="J26" s="136">
        <v>20</v>
      </c>
      <c r="K26" s="136">
        <v>4520</v>
      </c>
    </row>
    <row r="27" spans="1:11" ht="25.5" customHeight="1">
      <c r="A27" s="78" t="s">
        <v>167</v>
      </c>
      <c r="B27" s="132">
        <f t="shared" si="3"/>
        <v>110000</v>
      </c>
      <c r="C27" s="136"/>
      <c r="D27" s="136"/>
      <c r="E27" s="136"/>
      <c r="F27" s="136"/>
      <c r="G27" s="136">
        <v>99048</v>
      </c>
      <c r="H27" s="136">
        <v>9513</v>
      </c>
      <c r="I27" s="136">
        <v>1439</v>
      </c>
      <c r="J27" s="136"/>
      <c r="K27" s="136"/>
    </row>
    <row r="28" spans="1:11" ht="16.5" customHeight="1">
      <c r="A28" s="78"/>
      <c r="B28" s="132"/>
      <c r="C28" s="136"/>
      <c r="D28" s="136"/>
      <c r="E28" s="136"/>
      <c r="F28" s="136"/>
      <c r="G28" s="136"/>
      <c r="H28" s="136"/>
      <c r="I28" s="136"/>
      <c r="J28" s="136"/>
      <c r="K28" s="136"/>
    </row>
    <row r="29" spans="1:11" ht="25.5" customHeight="1">
      <c r="A29" s="137" t="s">
        <v>161</v>
      </c>
      <c r="B29" s="135">
        <f t="shared" ref="B29:K29" si="4">SUM(B30:B350)</f>
        <v>584278</v>
      </c>
      <c r="C29" s="135">
        <f t="shared" si="4"/>
        <v>72224</v>
      </c>
      <c r="D29" s="135">
        <f t="shared" si="4"/>
        <v>74516</v>
      </c>
      <c r="E29" s="135">
        <f t="shared" si="4"/>
        <v>143075</v>
      </c>
      <c r="F29" s="135">
        <f t="shared" si="4"/>
        <v>55974</v>
      </c>
      <c r="G29" s="135">
        <f t="shared" si="4"/>
        <v>65602</v>
      </c>
      <c r="H29" s="135">
        <f t="shared" si="4"/>
        <v>93106</v>
      </c>
      <c r="I29" s="135">
        <f t="shared" si="4"/>
        <v>68979</v>
      </c>
      <c r="J29" s="135">
        <f t="shared" si="4"/>
        <v>6356</v>
      </c>
      <c r="K29" s="135">
        <f t="shared" si="4"/>
        <v>4446</v>
      </c>
    </row>
    <row r="30" spans="1:11" ht="25.5" customHeight="1">
      <c r="A30" s="138" t="s">
        <v>168</v>
      </c>
      <c r="B30" s="132">
        <f>SUM(C30:K30)</f>
        <v>2042</v>
      </c>
      <c r="C30" s="136">
        <v>52.97</v>
      </c>
      <c r="D30" s="136">
        <v>33.75</v>
      </c>
      <c r="E30" s="136">
        <v>1914.62</v>
      </c>
      <c r="F30" s="136">
        <v>8.64</v>
      </c>
      <c r="G30" s="136">
        <v>9.09</v>
      </c>
      <c r="H30" s="136">
        <v>0.5</v>
      </c>
      <c r="I30" s="136">
        <v>10</v>
      </c>
      <c r="J30" s="136">
        <v>12</v>
      </c>
      <c r="K30" s="136"/>
    </row>
    <row r="31" spans="1:11" ht="25.5" customHeight="1">
      <c r="A31" s="139" t="s">
        <v>169</v>
      </c>
      <c r="B31" s="132">
        <f t="shared" ref="B31:B94" si="5">SUM(C31:K31)</f>
        <v>324</v>
      </c>
      <c r="C31" s="136">
        <v>16.78</v>
      </c>
      <c r="D31" s="136"/>
      <c r="E31" s="136">
        <v>295</v>
      </c>
      <c r="F31" s="136"/>
      <c r="G31" s="136"/>
      <c r="H31" s="136">
        <v>11.91</v>
      </c>
      <c r="I31" s="136"/>
      <c r="J31" s="136"/>
      <c r="K31" s="136"/>
    </row>
    <row r="32" spans="1:11" ht="25.5" customHeight="1">
      <c r="A32" s="139" t="s">
        <v>170</v>
      </c>
      <c r="B32" s="132">
        <f t="shared" si="5"/>
        <v>365</v>
      </c>
      <c r="C32" s="136">
        <v>177.24</v>
      </c>
      <c r="D32" s="136">
        <v>48.24</v>
      </c>
      <c r="E32" s="136">
        <v>22.32</v>
      </c>
      <c r="F32" s="136">
        <v>71.16</v>
      </c>
      <c r="G32" s="136">
        <v>45.73</v>
      </c>
      <c r="H32" s="136"/>
      <c r="I32" s="136"/>
      <c r="J32" s="136"/>
      <c r="K32" s="136"/>
    </row>
    <row r="33" spans="1:11" ht="25.5" customHeight="1">
      <c r="A33" s="139" t="s">
        <v>171</v>
      </c>
      <c r="B33" s="132">
        <f t="shared" si="5"/>
        <v>150</v>
      </c>
      <c r="C33" s="136"/>
      <c r="D33" s="136">
        <v>10</v>
      </c>
      <c r="E33" s="136">
        <v>55</v>
      </c>
      <c r="F33" s="136">
        <v>25</v>
      </c>
      <c r="G33" s="136">
        <v>30</v>
      </c>
      <c r="H33" s="136"/>
      <c r="I33" s="136">
        <v>30</v>
      </c>
      <c r="J33" s="136"/>
      <c r="K33" s="136"/>
    </row>
    <row r="34" spans="1:11" ht="25.5" customHeight="1">
      <c r="A34" s="139" t="s">
        <v>172</v>
      </c>
      <c r="B34" s="132">
        <f t="shared" si="5"/>
        <v>150</v>
      </c>
      <c r="C34" s="136">
        <v>27</v>
      </c>
      <c r="D34" s="136"/>
      <c r="E34" s="136"/>
      <c r="F34" s="136"/>
      <c r="G34" s="136">
        <v>111</v>
      </c>
      <c r="H34" s="136"/>
      <c r="I34" s="136">
        <v>12</v>
      </c>
      <c r="J34" s="136"/>
      <c r="K34" s="136"/>
    </row>
    <row r="35" spans="1:11" ht="25.5" customHeight="1">
      <c r="A35" s="139" t="s">
        <v>173</v>
      </c>
      <c r="B35" s="132">
        <f t="shared" si="5"/>
        <v>2757</v>
      </c>
      <c r="C35" s="136">
        <v>9.18</v>
      </c>
      <c r="D35" s="136">
        <v>5</v>
      </c>
      <c r="E35" s="136">
        <v>2726.35</v>
      </c>
      <c r="F35" s="136">
        <v>8.51</v>
      </c>
      <c r="G35" s="136">
        <v>3.22</v>
      </c>
      <c r="H35" s="136"/>
      <c r="I35" s="136"/>
      <c r="J35" s="136">
        <v>4.8</v>
      </c>
      <c r="K35" s="136"/>
    </row>
    <row r="36" spans="1:11" ht="25.5" customHeight="1">
      <c r="A36" s="139" t="s">
        <v>174</v>
      </c>
      <c r="B36" s="132">
        <f t="shared" si="5"/>
        <v>15</v>
      </c>
      <c r="C36" s="136"/>
      <c r="D36" s="136"/>
      <c r="E36" s="136"/>
      <c r="F36" s="136"/>
      <c r="G36" s="136"/>
      <c r="H36" s="136"/>
      <c r="I36" s="136">
        <v>15</v>
      </c>
      <c r="J36" s="136"/>
      <c r="K36" s="136"/>
    </row>
    <row r="37" spans="1:11" ht="25.5" customHeight="1">
      <c r="A37" s="139" t="s">
        <v>175</v>
      </c>
      <c r="B37" s="132">
        <f t="shared" si="5"/>
        <v>901</v>
      </c>
      <c r="C37" s="136">
        <v>190.89</v>
      </c>
      <c r="D37" s="136">
        <v>89.41</v>
      </c>
      <c r="E37" s="136">
        <v>134</v>
      </c>
      <c r="F37" s="136">
        <v>116.64</v>
      </c>
      <c r="G37" s="136">
        <v>96.01</v>
      </c>
      <c r="H37" s="136">
        <v>161.5</v>
      </c>
      <c r="I37" s="136">
        <v>112.28</v>
      </c>
      <c r="J37" s="136"/>
      <c r="K37" s="136"/>
    </row>
    <row r="38" spans="1:11" ht="25.5" customHeight="1">
      <c r="A38" s="139" t="s">
        <v>176</v>
      </c>
      <c r="B38" s="132">
        <f t="shared" si="5"/>
        <v>2496</v>
      </c>
      <c r="C38" s="136"/>
      <c r="D38" s="136"/>
      <c r="E38" s="136"/>
      <c r="F38" s="136"/>
      <c r="G38" s="136"/>
      <c r="H38" s="136">
        <v>1677.6</v>
      </c>
      <c r="I38" s="136">
        <v>818.4</v>
      </c>
      <c r="J38" s="136"/>
      <c r="K38" s="136"/>
    </row>
    <row r="39" spans="1:11" ht="25.5" customHeight="1">
      <c r="A39" s="139" t="s">
        <v>177</v>
      </c>
      <c r="B39" s="132">
        <f t="shared" si="5"/>
        <v>449</v>
      </c>
      <c r="C39" s="136">
        <v>42.5</v>
      </c>
      <c r="D39" s="136">
        <v>81</v>
      </c>
      <c r="E39" s="136">
        <v>80</v>
      </c>
      <c r="F39" s="136">
        <v>78.28</v>
      </c>
      <c r="G39" s="136">
        <v>55.5</v>
      </c>
      <c r="H39" s="136">
        <v>52.16</v>
      </c>
      <c r="I39" s="136">
        <v>59.5</v>
      </c>
      <c r="J39" s="136"/>
      <c r="K39" s="136"/>
    </row>
    <row r="40" spans="1:11" ht="25.5" customHeight="1">
      <c r="A40" s="139" t="s">
        <v>178</v>
      </c>
      <c r="B40" s="132">
        <f t="shared" si="5"/>
        <v>410</v>
      </c>
      <c r="C40" s="136">
        <v>35</v>
      </c>
      <c r="D40" s="136">
        <v>53.74</v>
      </c>
      <c r="E40" s="136">
        <v>90.41</v>
      </c>
      <c r="F40" s="136">
        <v>48.18</v>
      </c>
      <c r="G40" s="136">
        <v>52.13</v>
      </c>
      <c r="H40" s="136">
        <v>89.63</v>
      </c>
      <c r="I40" s="136">
        <v>40.28</v>
      </c>
      <c r="J40" s="136">
        <v>0.39</v>
      </c>
      <c r="K40" s="136">
        <v>0.39</v>
      </c>
    </row>
    <row r="41" spans="1:11" ht="25.5" customHeight="1">
      <c r="A41" s="139" t="s">
        <v>179</v>
      </c>
      <c r="B41" s="132">
        <f t="shared" si="5"/>
        <v>49</v>
      </c>
      <c r="C41" s="136">
        <v>7</v>
      </c>
      <c r="D41" s="136">
        <v>7</v>
      </c>
      <c r="E41" s="136">
        <v>7</v>
      </c>
      <c r="F41" s="136">
        <v>7</v>
      </c>
      <c r="G41" s="136">
        <v>7</v>
      </c>
      <c r="H41" s="136">
        <v>7</v>
      </c>
      <c r="I41" s="136">
        <v>7</v>
      </c>
      <c r="J41" s="136"/>
      <c r="K41" s="136"/>
    </row>
    <row r="42" spans="1:11" ht="25.5" customHeight="1">
      <c r="A42" s="139" t="s">
        <v>180</v>
      </c>
      <c r="B42" s="132">
        <f t="shared" si="5"/>
        <v>3</v>
      </c>
      <c r="C42" s="136">
        <v>3</v>
      </c>
      <c r="D42" s="136"/>
      <c r="E42" s="136"/>
      <c r="F42" s="136"/>
      <c r="G42" s="136"/>
      <c r="H42" s="136"/>
      <c r="I42" s="136"/>
      <c r="J42" s="136"/>
      <c r="K42" s="136"/>
    </row>
    <row r="43" spans="1:11" ht="25.5" customHeight="1">
      <c r="A43" s="139" t="s">
        <v>181</v>
      </c>
      <c r="B43" s="132">
        <f t="shared" si="5"/>
        <v>293</v>
      </c>
      <c r="C43" s="136">
        <v>29.3</v>
      </c>
      <c r="D43" s="136">
        <v>31</v>
      </c>
      <c r="E43" s="136">
        <v>150</v>
      </c>
      <c r="F43" s="136">
        <v>21</v>
      </c>
      <c r="G43" s="136">
        <v>24.5</v>
      </c>
      <c r="H43" s="136">
        <v>26.5</v>
      </c>
      <c r="I43" s="136">
        <v>11</v>
      </c>
      <c r="J43" s="136"/>
      <c r="K43" s="136"/>
    </row>
    <row r="44" spans="1:11" ht="25.5" customHeight="1">
      <c r="A44" s="139" t="s">
        <v>182</v>
      </c>
      <c r="B44" s="132">
        <f t="shared" si="5"/>
        <v>100</v>
      </c>
      <c r="C44" s="136"/>
      <c r="D44" s="136"/>
      <c r="E44" s="136"/>
      <c r="F44" s="136"/>
      <c r="G44" s="136"/>
      <c r="H44" s="136">
        <v>50</v>
      </c>
      <c r="I44" s="136">
        <v>50</v>
      </c>
      <c r="J44" s="136"/>
      <c r="K44" s="136"/>
    </row>
    <row r="45" spans="1:11" ht="25.5" customHeight="1">
      <c r="A45" s="139" t="s">
        <v>183</v>
      </c>
      <c r="B45" s="132">
        <f t="shared" si="5"/>
        <v>315</v>
      </c>
      <c r="C45" s="136"/>
      <c r="D45" s="136">
        <v>45</v>
      </c>
      <c r="E45" s="136"/>
      <c r="F45" s="136">
        <v>45</v>
      </c>
      <c r="G45" s="136">
        <v>45</v>
      </c>
      <c r="H45" s="136">
        <v>90</v>
      </c>
      <c r="I45" s="136">
        <v>90</v>
      </c>
      <c r="J45" s="136"/>
      <c r="K45" s="136"/>
    </row>
    <row r="46" spans="1:11" ht="25.5" customHeight="1">
      <c r="A46" s="139" t="s">
        <v>184</v>
      </c>
      <c r="B46" s="132">
        <f t="shared" si="5"/>
        <v>8</v>
      </c>
      <c r="C46" s="136"/>
      <c r="D46" s="136">
        <v>2</v>
      </c>
      <c r="E46" s="136"/>
      <c r="F46" s="136"/>
      <c r="G46" s="136">
        <v>2</v>
      </c>
      <c r="H46" s="136">
        <v>2</v>
      </c>
      <c r="I46" s="136">
        <v>2</v>
      </c>
      <c r="J46" s="136"/>
      <c r="K46" s="136"/>
    </row>
    <row r="47" spans="1:11" ht="25.5" customHeight="1">
      <c r="A47" s="139" t="s">
        <v>185</v>
      </c>
      <c r="B47" s="132">
        <f t="shared" si="5"/>
        <v>320</v>
      </c>
      <c r="C47" s="136">
        <v>41</v>
      </c>
      <c r="D47" s="136">
        <v>52</v>
      </c>
      <c r="E47" s="136">
        <v>71</v>
      </c>
      <c r="F47" s="136">
        <v>36</v>
      </c>
      <c r="G47" s="136">
        <v>43</v>
      </c>
      <c r="H47" s="136">
        <v>59</v>
      </c>
      <c r="I47" s="136">
        <v>18</v>
      </c>
      <c r="J47" s="136"/>
      <c r="K47" s="136"/>
    </row>
    <row r="48" spans="1:11" ht="25.5" customHeight="1">
      <c r="A48" s="139" t="s">
        <v>186</v>
      </c>
      <c r="B48" s="132">
        <f t="shared" si="5"/>
        <v>47</v>
      </c>
      <c r="C48" s="136">
        <v>6.6</v>
      </c>
      <c r="D48" s="136">
        <v>6.9</v>
      </c>
      <c r="E48" s="136">
        <v>6.3</v>
      </c>
      <c r="F48" s="136">
        <v>7.2</v>
      </c>
      <c r="G48" s="136">
        <v>6.9</v>
      </c>
      <c r="H48" s="136">
        <v>6.3</v>
      </c>
      <c r="I48" s="136">
        <v>6.9</v>
      </c>
      <c r="J48" s="136"/>
      <c r="K48" s="136"/>
    </row>
    <row r="49" spans="1:11" ht="25.5" customHeight="1">
      <c r="A49" s="139" t="s">
        <v>187</v>
      </c>
      <c r="B49" s="132">
        <f t="shared" si="5"/>
        <v>350</v>
      </c>
      <c r="C49" s="136">
        <v>49.26</v>
      </c>
      <c r="D49" s="136">
        <v>20</v>
      </c>
      <c r="E49" s="136">
        <v>82.62</v>
      </c>
      <c r="F49" s="136">
        <v>72.86</v>
      </c>
      <c r="G49" s="136">
        <v>38.5</v>
      </c>
      <c r="H49" s="136">
        <v>23.26</v>
      </c>
      <c r="I49" s="136">
        <v>63.8</v>
      </c>
      <c r="J49" s="136"/>
      <c r="K49" s="136"/>
    </row>
    <row r="50" spans="1:11" ht="25.5" customHeight="1">
      <c r="A50" s="139" t="s">
        <v>188</v>
      </c>
      <c r="B50" s="132">
        <f t="shared" si="5"/>
        <v>10</v>
      </c>
      <c r="C50" s="136"/>
      <c r="D50" s="136"/>
      <c r="E50" s="136"/>
      <c r="F50" s="136"/>
      <c r="G50" s="136"/>
      <c r="H50" s="136"/>
      <c r="I50" s="136">
        <v>10</v>
      </c>
      <c r="J50" s="136"/>
      <c r="K50" s="136"/>
    </row>
    <row r="51" spans="1:11" ht="25.5" customHeight="1">
      <c r="A51" s="139" t="s">
        <v>189</v>
      </c>
      <c r="B51" s="132">
        <f t="shared" si="5"/>
        <v>5</v>
      </c>
      <c r="C51" s="136">
        <v>0.6</v>
      </c>
      <c r="D51" s="136"/>
      <c r="E51" s="136">
        <v>2.4</v>
      </c>
      <c r="F51" s="136">
        <v>0.6</v>
      </c>
      <c r="G51" s="136">
        <v>0.2</v>
      </c>
      <c r="H51" s="136">
        <v>0.2</v>
      </c>
      <c r="I51" s="136"/>
      <c r="J51" s="136"/>
      <c r="K51" s="136">
        <v>0.6</v>
      </c>
    </row>
    <row r="52" spans="1:11" ht="25.5" customHeight="1">
      <c r="A52" s="139" t="s">
        <v>190</v>
      </c>
      <c r="B52" s="132">
        <f t="shared" si="5"/>
        <v>69</v>
      </c>
      <c r="C52" s="136">
        <v>5</v>
      </c>
      <c r="D52" s="136">
        <v>3</v>
      </c>
      <c r="E52" s="136">
        <v>25</v>
      </c>
      <c r="F52" s="136">
        <v>8</v>
      </c>
      <c r="G52" s="136">
        <v>9</v>
      </c>
      <c r="H52" s="136">
        <v>16</v>
      </c>
      <c r="I52" s="136">
        <v>3</v>
      </c>
      <c r="J52" s="136"/>
      <c r="K52" s="136"/>
    </row>
    <row r="53" spans="1:11" ht="25.5" customHeight="1">
      <c r="A53" s="139" t="s">
        <v>191</v>
      </c>
      <c r="B53" s="132">
        <f t="shared" si="5"/>
        <v>44</v>
      </c>
      <c r="C53" s="136">
        <v>6</v>
      </c>
      <c r="D53" s="136">
        <v>6</v>
      </c>
      <c r="E53" s="136">
        <v>6</v>
      </c>
      <c r="F53" s="136">
        <v>6</v>
      </c>
      <c r="G53" s="136">
        <v>6</v>
      </c>
      <c r="H53" s="136">
        <v>6</v>
      </c>
      <c r="I53" s="136">
        <v>8</v>
      </c>
      <c r="J53" s="136"/>
      <c r="K53" s="136"/>
    </row>
    <row r="54" spans="1:11" ht="25.5" customHeight="1">
      <c r="A54" s="139" t="s">
        <v>192</v>
      </c>
      <c r="B54" s="132">
        <f t="shared" si="5"/>
        <v>169</v>
      </c>
      <c r="C54" s="136"/>
      <c r="D54" s="136"/>
      <c r="E54" s="136"/>
      <c r="F54" s="136"/>
      <c r="G54" s="136"/>
      <c r="H54" s="136">
        <v>80.8</v>
      </c>
      <c r="I54" s="136">
        <v>88.1</v>
      </c>
      <c r="J54" s="136"/>
      <c r="K54" s="136"/>
    </row>
    <row r="55" spans="1:11" ht="25.5" customHeight="1">
      <c r="A55" s="139" t="s">
        <v>193</v>
      </c>
      <c r="B55" s="132">
        <f t="shared" si="5"/>
        <v>900</v>
      </c>
      <c r="C55" s="136">
        <v>130</v>
      </c>
      <c r="D55" s="136">
        <v>120</v>
      </c>
      <c r="E55" s="136">
        <v>105</v>
      </c>
      <c r="F55" s="136">
        <v>105</v>
      </c>
      <c r="G55" s="136">
        <v>110</v>
      </c>
      <c r="H55" s="136">
        <v>150</v>
      </c>
      <c r="I55" s="136">
        <v>180</v>
      </c>
      <c r="J55" s="136"/>
      <c r="K55" s="136"/>
    </row>
    <row r="56" spans="1:11" ht="25.5" customHeight="1">
      <c r="A56" s="139" t="s">
        <v>194</v>
      </c>
      <c r="B56" s="132">
        <f t="shared" si="5"/>
        <v>6</v>
      </c>
      <c r="C56" s="136">
        <v>0.8</v>
      </c>
      <c r="D56" s="136">
        <v>1.3</v>
      </c>
      <c r="E56" s="136">
        <v>0.8</v>
      </c>
      <c r="F56" s="136">
        <v>0.8</v>
      </c>
      <c r="G56" s="136">
        <v>0.8</v>
      </c>
      <c r="H56" s="136">
        <v>0.8</v>
      </c>
      <c r="I56" s="136">
        <v>0.8</v>
      </c>
      <c r="J56" s="136"/>
      <c r="K56" s="136"/>
    </row>
    <row r="57" spans="1:11" ht="25.5" customHeight="1">
      <c r="A57" s="139" t="s">
        <v>195</v>
      </c>
      <c r="B57" s="132">
        <f t="shared" si="5"/>
        <v>80</v>
      </c>
      <c r="C57" s="136">
        <v>8</v>
      </c>
      <c r="D57" s="136">
        <v>10</v>
      </c>
      <c r="E57" s="136">
        <v>16</v>
      </c>
      <c r="F57" s="136">
        <v>16</v>
      </c>
      <c r="G57" s="136">
        <v>11</v>
      </c>
      <c r="H57" s="136">
        <v>11.5</v>
      </c>
      <c r="I57" s="136">
        <v>7.5</v>
      </c>
      <c r="J57" s="136"/>
      <c r="K57" s="136"/>
    </row>
    <row r="58" spans="1:11" ht="25.5" customHeight="1">
      <c r="A58" s="139" t="s">
        <v>196</v>
      </c>
      <c r="B58" s="132">
        <f t="shared" si="5"/>
        <v>50</v>
      </c>
      <c r="C58" s="136">
        <v>50</v>
      </c>
      <c r="D58" s="136"/>
      <c r="E58" s="136"/>
      <c r="F58" s="136"/>
      <c r="G58" s="136"/>
      <c r="H58" s="136"/>
      <c r="I58" s="136"/>
      <c r="J58" s="136"/>
      <c r="K58" s="136"/>
    </row>
    <row r="59" spans="1:11" ht="25.5" customHeight="1">
      <c r="A59" s="139" t="s">
        <v>197</v>
      </c>
      <c r="B59" s="132">
        <f t="shared" si="5"/>
        <v>6732</v>
      </c>
      <c r="C59" s="136">
        <v>1836</v>
      </c>
      <c r="D59" s="136">
        <v>1224</v>
      </c>
      <c r="E59" s="136">
        <v>1224</v>
      </c>
      <c r="F59" s="136"/>
      <c r="G59" s="136">
        <v>1224</v>
      </c>
      <c r="H59" s="136"/>
      <c r="I59" s="136">
        <v>1224</v>
      </c>
      <c r="J59" s="136"/>
      <c r="K59" s="136"/>
    </row>
    <row r="60" spans="1:11" ht="25.5" customHeight="1">
      <c r="A60" s="139" t="s">
        <v>198</v>
      </c>
      <c r="B60" s="132">
        <f t="shared" si="5"/>
        <v>1360</v>
      </c>
      <c r="C60" s="136">
        <v>197.2</v>
      </c>
      <c r="D60" s="136">
        <v>197.2</v>
      </c>
      <c r="E60" s="136">
        <v>204</v>
      </c>
      <c r="F60" s="136">
        <v>204</v>
      </c>
      <c r="G60" s="136">
        <v>204</v>
      </c>
      <c r="H60" s="136">
        <v>353.6</v>
      </c>
      <c r="I60" s="136"/>
      <c r="J60" s="136"/>
      <c r="K60" s="136"/>
    </row>
    <row r="61" spans="1:11" ht="25.5" customHeight="1">
      <c r="A61" s="139" t="s">
        <v>199</v>
      </c>
      <c r="B61" s="132">
        <f t="shared" si="5"/>
        <v>700</v>
      </c>
      <c r="C61" s="136"/>
      <c r="D61" s="136"/>
      <c r="E61" s="136">
        <v>400</v>
      </c>
      <c r="F61" s="136">
        <v>100</v>
      </c>
      <c r="G61" s="136"/>
      <c r="H61" s="136">
        <v>200</v>
      </c>
      <c r="I61" s="136"/>
      <c r="J61" s="136"/>
      <c r="K61" s="136"/>
    </row>
    <row r="62" spans="1:11" ht="25.5" customHeight="1">
      <c r="A62" s="139" t="s">
        <v>200</v>
      </c>
      <c r="B62" s="132">
        <f t="shared" si="5"/>
        <v>2780</v>
      </c>
      <c r="C62" s="136"/>
      <c r="D62" s="136">
        <v>1360</v>
      </c>
      <c r="E62" s="136">
        <v>710</v>
      </c>
      <c r="F62" s="136"/>
      <c r="G62" s="136"/>
      <c r="H62" s="136">
        <v>710</v>
      </c>
      <c r="I62" s="136"/>
      <c r="J62" s="136"/>
      <c r="K62" s="136"/>
    </row>
    <row r="63" spans="1:11" ht="25.5" customHeight="1">
      <c r="A63" s="139" t="s">
        <v>201</v>
      </c>
      <c r="B63" s="132">
        <f t="shared" si="5"/>
        <v>9530</v>
      </c>
      <c r="C63" s="136">
        <v>131</v>
      </c>
      <c r="D63" s="136">
        <v>440.56</v>
      </c>
      <c r="E63" s="136">
        <v>6050.8</v>
      </c>
      <c r="F63" s="136">
        <v>1229</v>
      </c>
      <c r="G63" s="136">
        <v>248.29</v>
      </c>
      <c r="H63" s="136">
        <v>1403.83</v>
      </c>
      <c r="I63" s="136">
        <v>26.9</v>
      </c>
      <c r="J63" s="136"/>
      <c r="K63" s="136"/>
    </row>
    <row r="64" spans="1:11" ht="25.5" customHeight="1">
      <c r="A64" s="139" t="s">
        <v>202</v>
      </c>
      <c r="B64" s="132">
        <f t="shared" si="5"/>
        <v>12681</v>
      </c>
      <c r="C64" s="136">
        <v>2331</v>
      </c>
      <c r="D64" s="136">
        <v>3195.89</v>
      </c>
      <c r="E64" s="136">
        <v>1129.02</v>
      </c>
      <c r="F64" s="136">
        <v>1310.9</v>
      </c>
      <c r="G64" s="136">
        <v>1557</v>
      </c>
      <c r="H64" s="136">
        <v>2039.48</v>
      </c>
      <c r="I64" s="136">
        <v>1064.94</v>
      </c>
      <c r="J64" s="136">
        <v>52.6</v>
      </c>
      <c r="K64" s="136"/>
    </row>
    <row r="65" spans="1:11" ht="25.5" customHeight="1">
      <c r="A65" s="139" t="s">
        <v>203</v>
      </c>
      <c r="B65" s="132">
        <f t="shared" si="5"/>
        <v>4852</v>
      </c>
      <c r="C65" s="136">
        <v>1400</v>
      </c>
      <c r="D65" s="136">
        <v>585</v>
      </c>
      <c r="E65" s="136">
        <v>720</v>
      </c>
      <c r="F65" s="136">
        <v>360</v>
      </c>
      <c r="G65" s="136">
        <v>270</v>
      </c>
      <c r="H65" s="136">
        <v>752</v>
      </c>
      <c r="I65" s="136">
        <v>765</v>
      </c>
      <c r="J65" s="136"/>
      <c r="K65" s="136"/>
    </row>
    <row r="66" spans="1:11" ht="25.5" customHeight="1">
      <c r="A66" s="139" t="s">
        <v>204</v>
      </c>
      <c r="B66" s="132">
        <f t="shared" si="5"/>
        <v>600</v>
      </c>
      <c r="C66" s="136"/>
      <c r="D66" s="136">
        <v>200</v>
      </c>
      <c r="E66" s="136"/>
      <c r="F66" s="136"/>
      <c r="G66" s="136"/>
      <c r="H66" s="136">
        <v>200</v>
      </c>
      <c r="I66" s="136">
        <v>200</v>
      </c>
      <c r="J66" s="136"/>
      <c r="K66" s="136"/>
    </row>
    <row r="67" spans="1:11" ht="25.5" customHeight="1">
      <c r="A67" s="139" t="s">
        <v>205</v>
      </c>
      <c r="B67" s="132">
        <f t="shared" si="5"/>
        <v>75</v>
      </c>
      <c r="C67" s="136">
        <v>15</v>
      </c>
      <c r="D67" s="136">
        <v>15</v>
      </c>
      <c r="E67" s="136">
        <v>5</v>
      </c>
      <c r="F67" s="136">
        <v>15</v>
      </c>
      <c r="G67" s="136">
        <v>5</v>
      </c>
      <c r="H67" s="136">
        <v>5</v>
      </c>
      <c r="I67" s="136">
        <v>15</v>
      </c>
      <c r="J67" s="136"/>
      <c r="K67" s="136"/>
    </row>
    <row r="68" spans="1:11" ht="25.5" customHeight="1">
      <c r="A68" s="139" t="s">
        <v>206</v>
      </c>
      <c r="B68" s="132">
        <f t="shared" si="5"/>
        <v>419</v>
      </c>
      <c r="C68" s="136">
        <v>2</v>
      </c>
      <c r="D68" s="136"/>
      <c r="E68" s="136">
        <v>2</v>
      </c>
      <c r="F68" s="136"/>
      <c r="G68" s="136"/>
      <c r="H68" s="136">
        <v>203</v>
      </c>
      <c r="I68" s="136">
        <v>212</v>
      </c>
      <c r="J68" s="136"/>
      <c r="K68" s="136"/>
    </row>
    <row r="69" spans="1:11" ht="25.5" customHeight="1">
      <c r="A69" s="139" t="s">
        <v>207</v>
      </c>
      <c r="B69" s="132">
        <f t="shared" si="5"/>
        <v>328</v>
      </c>
      <c r="C69" s="136">
        <v>74</v>
      </c>
      <c r="D69" s="136">
        <v>28</v>
      </c>
      <c r="E69" s="136">
        <v>14</v>
      </c>
      <c r="F69" s="136">
        <v>30</v>
      </c>
      <c r="G69" s="136">
        <v>42</v>
      </c>
      <c r="H69" s="136">
        <v>86</v>
      </c>
      <c r="I69" s="136">
        <v>54</v>
      </c>
      <c r="J69" s="136"/>
      <c r="K69" s="136"/>
    </row>
    <row r="70" spans="1:11" ht="25.5" customHeight="1">
      <c r="A70" s="139" t="s">
        <v>208</v>
      </c>
      <c r="B70" s="132">
        <f t="shared" si="5"/>
        <v>431</v>
      </c>
      <c r="C70" s="136">
        <v>132</v>
      </c>
      <c r="D70" s="136">
        <v>40</v>
      </c>
      <c r="E70" s="136">
        <v>35</v>
      </c>
      <c r="F70" s="136"/>
      <c r="G70" s="136">
        <v>45</v>
      </c>
      <c r="H70" s="136">
        <v>39</v>
      </c>
      <c r="I70" s="136">
        <v>140</v>
      </c>
      <c r="J70" s="136"/>
      <c r="K70" s="136"/>
    </row>
    <row r="71" spans="1:11" ht="25.5" customHeight="1">
      <c r="A71" s="139" t="s">
        <v>209</v>
      </c>
      <c r="B71" s="132">
        <f t="shared" si="5"/>
        <v>1584</v>
      </c>
      <c r="C71" s="136"/>
      <c r="D71" s="136">
        <v>55</v>
      </c>
      <c r="E71" s="136"/>
      <c r="F71" s="136"/>
      <c r="G71" s="136">
        <v>1529</v>
      </c>
      <c r="H71" s="136"/>
      <c r="I71" s="136"/>
      <c r="J71" s="136"/>
      <c r="K71" s="136"/>
    </row>
    <row r="72" spans="1:11" ht="25.5" customHeight="1">
      <c r="A72" s="139" t="s">
        <v>210</v>
      </c>
      <c r="B72" s="132">
        <f t="shared" si="5"/>
        <v>705</v>
      </c>
      <c r="C72" s="136">
        <v>104</v>
      </c>
      <c r="D72" s="136">
        <v>90</v>
      </c>
      <c r="E72" s="136">
        <v>133</v>
      </c>
      <c r="F72" s="136">
        <v>85</v>
      </c>
      <c r="G72" s="136">
        <v>85</v>
      </c>
      <c r="H72" s="136">
        <v>109</v>
      </c>
      <c r="I72" s="136">
        <v>99</v>
      </c>
      <c r="J72" s="136"/>
      <c r="K72" s="136"/>
    </row>
    <row r="73" spans="1:11" ht="25.5" customHeight="1">
      <c r="A73" s="139" t="s">
        <v>211</v>
      </c>
      <c r="B73" s="132">
        <f t="shared" si="5"/>
        <v>332</v>
      </c>
      <c r="C73" s="136">
        <v>67.5</v>
      </c>
      <c r="D73" s="136">
        <v>35.1</v>
      </c>
      <c r="E73" s="136">
        <v>60.3</v>
      </c>
      <c r="F73" s="136">
        <v>42.3</v>
      </c>
      <c r="G73" s="136">
        <v>40.5</v>
      </c>
      <c r="H73" s="136">
        <v>43.2</v>
      </c>
      <c r="I73" s="136">
        <v>43.2</v>
      </c>
      <c r="J73" s="136"/>
      <c r="K73" s="136"/>
    </row>
    <row r="74" spans="1:11" ht="25.5" customHeight="1">
      <c r="A74" s="139" t="s">
        <v>212</v>
      </c>
      <c r="B74" s="132">
        <f t="shared" si="5"/>
        <v>450</v>
      </c>
      <c r="C74" s="136">
        <v>90</v>
      </c>
      <c r="D74" s="136">
        <v>90</v>
      </c>
      <c r="E74" s="136">
        <v>90</v>
      </c>
      <c r="F74" s="136">
        <v>90</v>
      </c>
      <c r="G74" s="136"/>
      <c r="H74" s="136">
        <v>90</v>
      </c>
      <c r="I74" s="136"/>
      <c r="J74" s="136"/>
      <c r="K74" s="136"/>
    </row>
    <row r="75" spans="1:11" ht="25.5" customHeight="1">
      <c r="A75" s="139" t="s">
        <v>213</v>
      </c>
      <c r="B75" s="132">
        <f t="shared" si="5"/>
        <v>570</v>
      </c>
      <c r="C75" s="136">
        <v>63</v>
      </c>
      <c r="D75" s="136">
        <v>96</v>
      </c>
      <c r="E75" s="136">
        <v>31</v>
      </c>
      <c r="F75" s="136">
        <v>93</v>
      </c>
      <c r="G75" s="136">
        <v>75</v>
      </c>
      <c r="H75" s="136">
        <v>133</v>
      </c>
      <c r="I75" s="136">
        <v>79</v>
      </c>
      <c r="J75" s="136"/>
      <c r="K75" s="136"/>
    </row>
    <row r="76" spans="1:11" ht="25.5" customHeight="1">
      <c r="A76" s="139" t="s">
        <v>214</v>
      </c>
      <c r="B76" s="132">
        <f t="shared" si="5"/>
        <v>1554</v>
      </c>
      <c r="C76" s="136">
        <v>182.31</v>
      </c>
      <c r="D76" s="136">
        <v>265.95</v>
      </c>
      <c r="E76" s="136">
        <v>232</v>
      </c>
      <c r="F76" s="136">
        <v>222</v>
      </c>
      <c r="G76" s="136">
        <v>195</v>
      </c>
      <c r="H76" s="136">
        <v>327</v>
      </c>
      <c r="I76" s="136">
        <v>130</v>
      </c>
      <c r="J76" s="136"/>
      <c r="K76" s="136"/>
    </row>
    <row r="77" spans="1:11" ht="25.5" customHeight="1">
      <c r="A77" s="139" t="s">
        <v>215</v>
      </c>
      <c r="B77" s="132">
        <f t="shared" si="5"/>
        <v>1175</v>
      </c>
      <c r="C77" s="136">
        <v>136</v>
      </c>
      <c r="D77" s="136">
        <v>167</v>
      </c>
      <c r="E77" s="136">
        <v>238</v>
      </c>
      <c r="F77" s="136">
        <v>149</v>
      </c>
      <c r="G77" s="136">
        <v>122</v>
      </c>
      <c r="H77" s="136">
        <v>268</v>
      </c>
      <c r="I77" s="136">
        <v>95</v>
      </c>
      <c r="J77" s="136"/>
      <c r="K77" s="136"/>
    </row>
    <row r="78" spans="1:11" ht="25.5" customHeight="1">
      <c r="A78" s="139" t="s">
        <v>216</v>
      </c>
      <c r="B78" s="132">
        <f t="shared" si="5"/>
        <v>1159</v>
      </c>
      <c r="C78" s="136">
        <v>75</v>
      </c>
      <c r="D78" s="136">
        <v>131</v>
      </c>
      <c r="E78" s="136"/>
      <c r="F78" s="136">
        <v>527</v>
      </c>
      <c r="G78" s="136">
        <v>75</v>
      </c>
      <c r="H78" s="136">
        <v>351</v>
      </c>
      <c r="I78" s="136"/>
      <c r="J78" s="136"/>
      <c r="K78" s="136"/>
    </row>
    <row r="79" spans="1:11" ht="25.5" customHeight="1">
      <c r="A79" s="139" t="s">
        <v>217</v>
      </c>
      <c r="B79" s="132">
        <f t="shared" si="5"/>
        <v>1003</v>
      </c>
      <c r="C79" s="136">
        <v>135</v>
      </c>
      <c r="D79" s="136">
        <v>127</v>
      </c>
      <c r="E79" s="136">
        <v>129</v>
      </c>
      <c r="F79" s="136">
        <v>143</v>
      </c>
      <c r="G79" s="136">
        <v>169</v>
      </c>
      <c r="H79" s="136">
        <v>202</v>
      </c>
      <c r="I79" s="136">
        <v>98</v>
      </c>
      <c r="J79" s="136"/>
      <c r="K79" s="136"/>
    </row>
    <row r="80" spans="1:11" ht="25.5" customHeight="1">
      <c r="A80" s="139" t="s">
        <v>218</v>
      </c>
      <c r="B80" s="132">
        <f t="shared" si="5"/>
        <v>2025</v>
      </c>
      <c r="C80" s="136">
        <v>171</v>
      </c>
      <c r="D80" s="136">
        <v>249</v>
      </c>
      <c r="E80" s="136">
        <v>217</v>
      </c>
      <c r="F80" s="136">
        <v>207</v>
      </c>
      <c r="G80" s="136">
        <v>182</v>
      </c>
      <c r="H80" s="136">
        <v>714</v>
      </c>
      <c r="I80" s="136">
        <v>285</v>
      </c>
      <c r="J80" s="136"/>
      <c r="K80" s="136"/>
    </row>
    <row r="81" spans="1:11" ht="25.5" customHeight="1">
      <c r="A81" s="139" t="s">
        <v>219</v>
      </c>
      <c r="B81" s="132">
        <f t="shared" si="5"/>
        <v>94</v>
      </c>
      <c r="C81" s="136">
        <v>14.52</v>
      </c>
      <c r="D81" s="136">
        <v>10</v>
      </c>
      <c r="E81" s="136">
        <v>15</v>
      </c>
      <c r="F81" s="136">
        <v>9</v>
      </c>
      <c r="G81" s="136">
        <v>11</v>
      </c>
      <c r="H81" s="136">
        <v>20</v>
      </c>
      <c r="I81" s="136">
        <v>14</v>
      </c>
      <c r="J81" s="136"/>
      <c r="K81" s="136"/>
    </row>
    <row r="82" spans="1:11" ht="25.5" customHeight="1">
      <c r="A82" s="139" t="s">
        <v>220</v>
      </c>
      <c r="B82" s="132">
        <f t="shared" si="5"/>
        <v>50</v>
      </c>
      <c r="C82" s="136"/>
      <c r="D82" s="136">
        <v>10</v>
      </c>
      <c r="E82" s="136">
        <v>10</v>
      </c>
      <c r="F82" s="136"/>
      <c r="G82" s="136"/>
      <c r="H82" s="136"/>
      <c r="I82" s="136">
        <v>30</v>
      </c>
      <c r="J82" s="136"/>
      <c r="K82" s="136"/>
    </row>
    <row r="83" spans="1:11" ht="25.5" customHeight="1">
      <c r="A83" s="139" t="s">
        <v>221</v>
      </c>
      <c r="B83" s="132">
        <f t="shared" si="5"/>
        <v>1515</v>
      </c>
      <c r="C83" s="136"/>
      <c r="D83" s="136">
        <v>425</v>
      </c>
      <c r="E83" s="136"/>
      <c r="F83" s="136">
        <v>450</v>
      </c>
      <c r="G83" s="136"/>
      <c r="H83" s="136">
        <v>640</v>
      </c>
      <c r="I83" s="136"/>
      <c r="J83" s="136"/>
      <c r="K83" s="136"/>
    </row>
    <row r="84" spans="1:11" ht="25.5" customHeight="1">
      <c r="A84" s="139" t="s">
        <v>222</v>
      </c>
      <c r="B84" s="132">
        <f t="shared" si="5"/>
        <v>3410</v>
      </c>
      <c r="C84" s="136">
        <v>427</v>
      </c>
      <c r="D84" s="136">
        <v>404</v>
      </c>
      <c r="E84" s="136">
        <v>526</v>
      </c>
      <c r="F84" s="136">
        <v>620</v>
      </c>
      <c r="G84" s="136">
        <v>560</v>
      </c>
      <c r="H84" s="136">
        <v>580</v>
      </c>
      <c r="I84" s="136">
        <v>293</v>
      </c>
      <c r="J84" s="136"/>
      <c r="K84" s="136"/>
    </row>
    <row r="85" spans="1:11" ht="25.5" customHeight="1">
      <c r="A85" s="139" t="s">
        <v>223</v>
      </c>
      <c r="B85" s="132">
        <f t="shared" si="5"/>
        <v>3004</v>
      </c>
      <c r="C85" s="136"/>
      <c r="D85" s="136"/>
      <c r="E85" s="136">
        <v>1436</v>
      </c>
      <c r="F85" s="136">
        <v>1568</v>
      </c>
      <c r="G85" s="136"/>
      <c r="H85" s="136"/>
      <c r="I85" s="136"/>
      <c r="J85" s="136"/>
      <c r="K85" s="136"/>
    </row>
    <row r="86" spans="1:11" ht="25.5" customHeight="1">
      <c r="A86" s="139" t="s">
        <v>224</v>
      </c>
      <c r="B86" s="132">
        <f t="shared" si="5"/>
        <v>7</v>
      </c>
      <c r="C86" s="136">
        <v>0.84</v>
      </c>
      <c r="D86" s="136">
        <v>1.01</v>
      </c>
      <c r="E86" s="136">
        <v>1.18</v>
      </c>
      <c r="F86" s="136">
        <v>0.84</v>
      </c>
      <c r="G86" s="136">
        <v>1</v>
      </c>
      <c r="H86" s="136">
        <v>1.01</v>
      </c>
      <c r="I86" s="136">
        <v>0.84</v>
      </c>
      <c r="J86" s="136"/>
      <c r="K86" s="136"/>
    </row>
    <row r="87" spans="1:11" ht="25.5" customHeight="1">
      <c r="A87" s="139" t="s">
        <v>225</v>
      </c>
      <c r="B87" s="132">
        <f t="shared" si="5"/>
        <v>1273</v>
      </c>
      <c r="C87" s="136"/>
      <c r="D87" s="136"/>
      <c r="E87" s="136">
        <v>769</v>
      </c>
      <c r="F87" s="136">
        <v>504</v>
      </c>
      <c r="G87" s="136"/>
      <c r="H87" s="136"/>
      <c r="I87" s="136"/>
      <c r="J87" s="136"/>
      <c r="K87" s="136"/>
    </row>
    <row r="88" spans="1:11" ht="25.5" customHeight="1">
      <c r="A88" s="139" t="s">
        <v>226</v>
      </c>
      <c r="B88" s="132">
        <f t="shared" si="5"/>
        <v>77</v>
      </c>
      <c r="C88" s="136">
        <v>13</v>
      </c>
      <c r="D88" s="136">
        <v>14.4</v>
      </c>
      <c r="E88" s="136">
        <v>31</v>
      </c>
      <c r="F88" s="136">
        <v>17</v>
      </c>
      <c r="G88" s="136"/>
      <c r="H88" s="136">
        <v>2</v>
      </c>
      <c r="I88" s="136"/>
      <c r="J88" s="136"/>
      <c r="K88" s="136"/>
    </row>
    <row r="89" spans="1:11" ht="25.5" customHeight="1">
      <c r="A89" s="139" t="s">
        <v>227</v>
      </c>
      <c r="B89" s="132">
        <f t="shared" si="5"/>
        <v>9289</v>
      </c>
      <c r="C89" s="136">
        <v>1861</v>
      </c>
      <c r="D89" s="136">
        <v>2559</v>
      </c>
      <c r="E89" s="136">
        <v>571</v>
      </c>
      <c r="F89" s="136">
        <v>1080</v>
      </c>
      <c r="G89" s="136">
        <v>1429</v>
      </c>
      <c r="H89" s="136">
        <v>1617</v>
      </c>
      <c r="I89" s="136">
        <v>172</v>
      </c>
      <c r="J89" s="136"/>
      <c r="K89" s="136"/>
    </row>
    <row r="90" spans="1:11" ht="25.5" customHeight="1">
      <c r="A90" s="139" t="s">
        <v>228</v>
      </c>
      <c r="B90" s="132">
        <f t="shared" si="5"/>
        <v>223</v>
      </c>
      <c r="C90" s="136">
        <v>14.4</v>
      </c>
      <c r="D90" s="136">
        <v>10.3</v>
      </c>
      <c r="E90" s="136">
        <v>0.09</v>
      </c>
      <c r="F90" s="136">
        <v>82.32</v>
      </c>
      <c r="G90" s="136">
        <v>2.7</v>
      </c>
      <c r="H90" s="136">
        <v>113.49</v>
      </c>
      <c r="I90" s="136"/>
      <c r="J90" s="136"/>
      <c r="K90" s="136"/>
    </row>
    <row r="91" spans="1:11" ht="25.5" customHeight="1">
      <c r="A91" s="139" t="s">
        <v>229</v>
      </c>
      <c r="B91" s="132">
        <f t="shared" si="5"/>
        <v>9</v>
      </c>
      <c r="C91" s="136"/>
      <c r="D91" s="136"/>
      <c r="E91" s="136"/>
      <c r="F91" s="136">
        <v>9</v>
      </c>
      <c r="G91" s="136"/>
      <c r="H91" s="136"/>
      <c r="I91" s="136"/>
      <c r="J91" s="136"/>
      <c r="K91" s="136"/>
    </row>
    <row r="92" spans="1:11" ht="25.5" customHeight="1">
      <c r="A92" s="139" t="s">
        <v>230</v>
      </c>
      <c r="B92" s="132">
        <f t="shared" si="5"/>
        <v>290</v>
      </c>
      <c r="C92" s="136">
        <v>48</v>
      </c>
      <c r="D92" s="136">
        <v>29</v>
      </c>
      <c r="E92" s="136">
        <v>29</v>
      </c>
      <c r="F92" s="136">
        <v>35</v>
      </c>
      <c r="G92" s="136">
        <v>48</v>
      </c>
      <c r="H92" s="136">
        <v>59</v>
      </c>
      <c r="I92" s="136">
        <v>42</v>
      </c>
      <c r="J92" s="136"/>
      <c r="K92" s="136"/>
    </row>
    <row r="93" spans="1:11" ht="25.5" customHeight="1">
      <c r="A93" s="139" t="s">
        <v>231</v>
      </c>
      <c r="B93" s="132">
        <f t="shared" si="5"/>
        <v>150</v>
      </c>
      <c r="C93" s="136"/>
      <c r="D93" s="136"/>
      <c r="E93" s="136"/>
      <c r="F93" s="136"/>
      <c r="G93" s="136"/>
      <c r="H93" s="136">
        <v>150</v>
      </c>
      <c r="I93" s="136"/>
      <c r="J93" s="136"/>
      <c r="K93" s="136"/>
    </row>
    <row r="94" spans="1:11" ht="25.5" customHeight="1">
      <c r="A94" s="139" t="s">
        <v>232</v>
      </c>
      <c r="B94" s="132">
        <f t="shared" si="5"/>
        <v>12</v>
      </c>
      <c r="C94" s="136">
        <v>1</v>
      </c>
      <c r="D94" s="136">
        <v>6</v>
      </c>
      <c r="E94" s="136"/>
      <c r="F94" s="136">
        <v>1</v>
      </c>
      <c r="G94" s="136">
        <v>1</v>
      </c>
      <c r="H94" s="136">
        <v>3</v>
      </c>
      <c r="I94" s="136"/>
      <c r="J94" s="136"/>
      <c r="K94" s="136"/>
    </row>
    <row r="95" spans="1:11" ht="25.5" customHeight="1">
      <c r="A95" s="139" t="s">
        <v>233</v>
      </c>
      <c r="B95" s="132">
        <f t="shared" ref="B95:B158" si="6">SUM(C95:K95)</f>
        <v>236</v>
      </c>
      <c r="C95" s="136">
        <v>29</v>
      </c>
      <c r="D95" s="136">
        <v>34</v>
      </c>
      <c r="E95" s="136">
        <v>62</v>
      </c>
      <c r="F95" s="136">
        <v>30</v>
      </c>
      <c r="G95" s="136">
        <v>24</v>
      </c>
      <c r="H95" s="136">
        <v>40</v>
      </c>
      <c r="I95" s="136">
        <v>17</v>
      </c>
      <c r="J95" s="136"/>
      <c r="K95" s="136"/>
    </row>
    <row r="96" spans="1:11" ht="25.5" customHeight="1">
      <c r="A96" s="139" t="s">
        <v>234</v>
      </c>
      <c r="B96" s="132">
        <f t="shared" si="6"/>
        <v>268</v>
      </c>
      <c r="C96" s="136">
        <v>10</v>
      </c>
      <c r="D96" s="136">
        <v>95</v>
      </c>
      <c r="E96" s="136">
        <v>38</v>
      </c>
      <c r="F96" s="136">
        <v>20</v>
      </c>
      <c r="G96" s="136"/>
      <c r="H96" s="136">
        <v>10</v>
      </c>
      <c r="I96" s="136">
        <v>65</v>
      </c>
      <c r="J96" s="136">
        <v>30</v>
      </c>
      <c r="K96" s="136"/>
    </row>
    <row r="97" spans="1:11" ht="25.5" customHeight="1">
      <c r="A97" s="139" t="s">
        <v>235</v>
      </c>
      <c r="B97" s="132">
        <f t="shared" si="6"/>
        <v>50</v>
      </c>
      <c r="C97" s="136"/>
      <c r="D97" s="136">
        <v>50</v>
      </c>
      <c r="E97" s="136"/>
      <c r="F97" s="136"/>
      <c r="G97" s="136"/>
      <c r="H97" s="136"/>
      <c r="I97" s="136"/>
      <c r="J97" s="136"/>
      <c r="K97" s="136"/>
    </row>
    <row r="98" spans="1:11" ht="25.5" customHeight="1">
      <c r="A98" s="139" t="s">
        <v>236</v>
      </c>
      <c r="B98" s="132">
        <f t="shared" si="6"/>
        <v>63</v>
      </c>
      <c r="C98" s="136"/>
      <c r="D98" s="136"/>
      <c r="E98" s="136"/>
      <c r="F98" s="136"/>
      <c r="G98" s="136"/>
      <c r="H98" s="136"/>
      <c r="I98" s="136">
        <v>63</v>
      </c>
      <c r="J98" s="136"/>
      <c r="K98" s="136"/>
    </row>
    <row r="99" spans="1:11" ht="25.5" customHeight="1">
      <c r="A99" s="139" t="s">
        <v>237</v>
      </c>
      <c r="B99" s="132">
        <f t="shared" si="6"/>
        <v>877</v>
      </c>
      <c r="C99" s="136">
        <v>111</v>
      </c>
      <c r="D99" s="136">
        <v>118</v>
      </c>
      <c r="E99" s="136">
        <v>130</v>
      </c>
      <c r="F99" s="136">
        <v>96</v>
      </c>
      <c r="G99" s="136">
        <v>141</v>
      </c>
      <c r="H99" s="136">
        <v>112</v>
      </c>
      <c r="I99" s="136">
        <v>169</v>
      </c>
      <c r="J99" s="136"/>
      <c r="K99" s="136"/>
    </row>
    <row r="100" spans="1:11" ht="25.5" customHeight="1">
      <c r="A100" s="139" t="s">
        <v>238</v>
      </c>
      <c r="B100" s="132">
        <f t="shared" si="6"/>
        <v>80</v>
      </c>
      <c r="C100" s="136"/>
      <c r="D100" s="136"/>
      <c r="E100" s="136">
        <v>80</v>
      </c>
      <c r="F100" s="136"/>
      <c r="G100" s="136"/>
      <c r="H100" s="136"/>
      <c r="I100" s="136"/>
      <c r="J100" s="136"/>
      <c r="K100" s="136"/>
    </row>
    <row r="101" spans="1:11" ht="25.5" customHeight="1">
      <c r="A101" s="139" t="s">
        <v>239</v>
      </c>
      <c r="B101" s="132">
        <f t="shared" si="6"/>
        <v>300</v>
      </c>
      <c r="C101" s="136"/>
      <c r="D101" s="136"/>
      <c r="E101" s="136"/>
      <c r="F101" s="136"/>
      <c r="G101" s="136"/>
      <c r="H101" s="136"/>
      <c r="I101" s="136">
        <v>300</v>
      </c>
      <c r="J101" s="136"/>
      <c r="K101" s="136"/>
    </row>
    <row r="102" spans="1:11" ht="25.5" customHeight="1">
      <c r="A102" s="139" t="s">
        <v>240</v>
      </c>
      <c r="B102" s="132">
        <f t="shared" si="6"/>
        <v>100</v>
      </c>
      <c r="C102" s="136">
        <v>11</v>
      </c>
      <c r="D102" s="136">
        <v>10</v>
      </c>
      <c r="E102" s="136">
        <v>15</v>
      </c>
      <c r="F102" s="136">
        <v>11</v>
      </c>
      <c r="G102" s="136">
        <v>12</v>
      </c>
      <c r="H102" s="136">
        <v>12</v>
      </c>
      <c r="I102" s="136">
        <v>19</v>
      </c>
      <c r="J102" s="136">
        <v>10</v>
      </c>
      <c r="K102" s="136"/>
    </row>
    <row r="103" spans="1:11" ht="25.5" customHeight="1">
      <c r="A103" s="139" t="s">
        <v>241</v>
      </c>
      <c r="B103" s="132">
        <f t="shared" si="6"/>
        <v>1520</v>
      </c>
      <c r="C103" s="136">
        <v>200</v>
      </c>
      <c r="D103" s="136">
        <v>240</v>
      </c>
      <c r="E103" s="136">
        <v>360</v>
      </c>
      <c r="F103" s="136">
        <v>200</v>
      </c>
      <c r="G103" s="136">
        <v>160</v>
      </c>
      <c r="H103" s="136">
        <v>240</v>
      </c>
      <c r="I103" s="136">
        <v>120</v>
      </c>
      <c r="J103" s="136">
        <v>0</v>
      </c>
      <c r="K103" s="136">
        <v>0</v>
      </c>
    </row>
    <row r="104" spans="1:11" ht="25.5" customHeight="1">
      <c r="A104" s="139" t="s">
        <v>242</v>
      </c>
      <c r="B104" s="132">
        <f t="shared" si="6"/>
        <v>115</v>
      </c>
      <c r="C104" s="136">
        <v>0</v>
      </c>
      <c r="D104" s="136">
        <v>0</v>
      </c>
      <c r="E104" s="136">
        <v>30</v>
      </c>
      <c r="F104" s="136">
        <v>15</v>
      </c>
      <c r="G104" s="136">
        <v>15</v>
      </c>
      <c r="H104" s="136">
        <v>25</v>
      </c>
      <c r="I104" s="136">
        <v>30</v>
      </c>
      <c r="J104" s="136">
        <v>0</v>
      </c>
      <c r="K104" s="136">
        <v>0</v>
      </c>
    </row>
    <row r="105" spans="1:11" ht="25.5" customHeight="1">
      <c r="A105" s="139" t="s">
        <v>243</v>
      </c>
      <c r="B105" s="132">
        <f t="shared" si="6"/>
        <v>3910</v>
      </c>
      <c r="C105" s="136">
        <v>456</v>
      </c>
      <c r="D105" s="136">
        <v>461</v>
      </c>
      <c r="E105" s="136">
        <v>1166</v>
      </c>
      <c r="F105" s="136">
        <v>463</v>
      </c>
      <c r="G105" s="136">
        <v>403</v>
      </c>
      <c r="H105" s="136">
        <v>669</v>
      </c>
      <c r="I105" s="136">
        <v>292</v>
      </c>
      <c r="J105" s="136">
        <v>0</v>
      </c>
      <c r="K105" s="136">
        <v>0</v>
      </c>
    </row>
    <row r="106" spans="1:11" ht="25.5" customHeight="1">
      <c r="A106" s="139" t="s">
        <v>244</v>
      </c>
      <c r="B106" s="132">
        <f t="shared" si="6"/>
        <v>522</v>
      </c>
      <c r="C106" s="136">
        <v>48.3</v>
      </c>
      <c r="D106" s="136">
        <v>52.3</v>
      </c>
      <c r="E106" s="136">
        <v>205.3</v>
      </c>
      <c r="F106" s="136">
        <v>59.7</v>
      </c>
      <c r="G106" s="136">
        <v>52.9</v>
      </c>
      <c r="H106" s="136">
        <v>61.1</v>
      </c>
      <c r="I106" s="136">
        <v>42.3</v>
      </c>
      <c r="J106" s="136">
        <v>0</v>
      </c>
      <c r="K106" s="136">
        <v>0</v>
      </c>
    </row>
    <row r="107" spans="1:11" ht="25.5" customHeight="1">
      <c r="A107" s="139" t="s">
        <v>245</v>
      </c>
      <c r="B107" s="132">
        <f t="shared" si="6"/>
        <v>3022</v>
      </c>
      <c r="C107" s="136">
        <v>392.36</v>
      </c>
      <c r="D107" s="136">
        <v>424.3</v>
      </c>
      <c r="E107" s="136">
        <v>711.71</v>
      </c>
      <c r="F107" s="136">
        <v>399.65</v>
      </c>
      <c r="G107" s="136">
        <v>318</v>
      </c>
      <c r="H107" s="136">
        <v>507.32</v>
      </c>
      <c r="I107" s="136">
        <v>268.63</v>
      </c>
      <c r="J107" s="136">
        <v>0</v>
      </c>
      <c r="K107" s="136">
        <v>0</v>
      </c>
    </row>
    <row r="108" spans="1:11" ht="25.5" customHeight="1">
      <c r="A108" s="139" t="s">
        <v>246</v>
      </c>
      <c r="B108" s="132">
        <f t="shared" si="6"/>
        <v>125</v>
      </c>
      <c r="C108" s="136">
        <v>13.5</v>
      </c>
      <c r="D108" s="136">
        <v>21</v>
      </c>
      <c r="E108" s="136">
        <v>31</v>
      </c>
      <c r="F108" s="136">
        <v>18</v>
      </c>
      <c r="G108" s="136">
        <v>11.5</v>
      </c>
      <c r="H108" s="136">
        <v>19</v>
      </c>
      <c r="I108" s="136">
        <v>10.5</v>
      </c>
      <c r="J108" s="136">
        <v>0</v>
      </c>
      <c r="K108" s="136">
        <v>0</v>
      </c>
    </row>
    <row r="109" spans="1:11" ht="25.5" customHeight="1">
      <c r="A109" s="139" t="s">
        <v>247</v>
      </c>
      <c r="B109" s="132">
        <f t="shared" si="6"/>
        <v>504</v>
      </c>
      <c r="C109" s="136">
        <v>50</v>
      </c>
      <c r="D109" s="136">
        <v>190</v>
      </c>
      <c r="E109" s="136">
        <v>152</v>
      </c>
      <c r="F109" s="136">
        <v>30</v>
      </c>
      <c r="G109" s="136">
        <v>15</v>
      </c>
      <c r="H109" s="136">
        <v>45</v>
      </c>
      <c r="I109" s="136">
        <v>22</v>
      </c>
      <c r="J109" s="136">
        <v>0</v>
      </c>
      <c r="K109" s="136">
        <v>0</v>
      </c>
    </row>
    <row r="110" spans="1:11" ht="25.5" customHeight="1">
      <c r="A110" s="139" t="s">
        <v>248</v>
      </c>
      <c r="B110" s="132">
        <f t="shared" si="6"/>
        <v>57</v>
      </c>
      <c r="C110" s="136">
        <v>7.64</v>
      </c>
      <c r="D110" s="136">
        <v>4.93</v>
      </c>
      <c r="E110" s="136">
        <v>12.53</v>
      </c>
      <c r="F110" s="136">
        <v>7.15</v>
      </c>
      <c r="G110" s="136">
        <v>7.5</v>
      </c>
      <c r="H110" s="136">
        <v>11.59</v>
      </c>
      <c r="I110" s="136">
        <v>5.94</v>
      </c>
      <c r="J110" s="136">
        <v>0</v>
      </c>
      <c r="K110" s="136">
        <v>0</v>
      </c>
    </row>
    <row r="111" spans="1:11" ht="25.5" customHeight="1">
      <c r="A111" s="139" t="s">
        <v>249</v>
      </c>
      <c r="B111" s="132">
        <f t="shared" si="6"/>
        <v>35</v>
      </c>
      <c r="C111" s="136">
        <v>5.5</v>
      </c>
      <c r="D111" s="136">
        <v>5.5</v>
      </c>
      <c r="E111" s="136">
        <v>5.5</v>
      </c>
      <c r="F111" s="136">
        <v>5</v>
      </c>
      <c r="G111" s="136">
        <v>4</v>
      </c>
      <c r="H111" s="136">
        <v>5.5</v>
      </c>
      <c r="I111" s="136">
        <v>4</v>
      </c>
      <c r="J111" s="136">
        <v>0</v>
      </c>
      <c r="K111" s="136">
        <v>0</v>
      </c>
    </row>
    <row r="112" spans="1:11" ht="25.5" customHeight="1">
      <c r="A112" s="139" t="s">
        <v>250</v>
      </c>
      <c r="B112" s="132">
        <f t="shared" si="6"/>
        <v>55</v>
      </c>
      <c r="C112" s="136">
        <v>19.8</v>
      </c>
      <c r="D112" s="136">
        <v>2.6</v>
      </c>
      <c r="E112" s="136">
        <v>5.2</v>
      </c>
      <c r="F112" s="136">
        <v>9</v>
      </c>
      <c r="G112" s="136">
        <v>13.8</v>
      </c>
      <c r="H112" s="136">
        <v>2</v>
      </c>
      <c r="I112" s="136">
        <v>2.6</v>
      </c>
      <c r="J112" s="136">
        <v>0</v>
      </c>
      <c r="K112" s="136">
        <v>0</v>
      </c>
    </row>
    <row r="113" spans="1:11" ht="25.5" customHeight="1">
      <c r="A113" s="139" t="s">
        <v>251</v>
      </c>
      <c r="B113" s="132">
        <f t="shared" si="6"/>
        <v>1210</v>
      </c>
      <c r="C113" s="136">
        <v>149.75</v>
      </c>
      <c r="D113" s="136">
        <v>154</v>
      </c>
      <c r="E113" s="136">
        <v>216.68</v>
      </c>
      <c r="F113" s="136">
        <v>132.65</v>
      </c>
      <c r="G113" s="136">
        <v>170.13</v>
      </c>
      <c r="H113" s="136">
        <v>256.44</v>
      </c>
      <c r="I113" s="136">
        <v>130</v>
      </c>
      <c r="J113" s="136">
        <v>0</v>
      </c>
      <c r="K113" s="136">
        <v>0</v>
      </c>
    </row>
    <row r="114" spans="1:11" ht="25.5" customHeight="1">
      <c r="A114" s="139" t="s">
        <v>252</v>
      </c>
      <c r="B114" s="132">
        <f t="shared" si="6"/>
        <v>596</v>
      </c>
      <c r="C114" s="136">
        <v>89</v>
      </c>
      <c r="D114" s="136">
        <v>75</v>
      </c>
      <c r="E114" s="136">
        <v>160</v>
      </c>
      <c r="F114" s="136">
        <v>84</v>
      </c>
      <c r="G114" s="136">
        <v>57</v>
      </c>
      <c r="H114" s="136">
        <v>92</v>
      </c>
      <c r="I114" s="136">
        <v>39</v>
      </c>
      <c r="J114" s="136">
        <v>0</v>
      </c>
      <c r="K114" s="136">
        <v>0</v>
      </c>
    </row>
    <row r="115" spans="1:11" ht="25.5" customHeight="1">
      <c r="A115" s="139" t="s">
        <v>253</v>
      </c>
      <c r="B115" s="132">
        <f t="shared" si="6"/>
        <v>118</v>
      </c>
      <c r="C115" s="136">
        <v>13.82</v>
      </c>
      <c r="D115" s="136">
        <v>13.97</v>
      </c>
      <c r="E115" s="136">
        <v>35</v>
      </c>
      <c r="F115" s="136">
        <v>14.03</v>
      </c>
      <c r="G115" s="136">
        <v>12.21</v>
      </c>
      <c r="H115" s="136">
        <v>20</v>
      </c>
      <c r="I115" s="136">
        <v>8.83</v>
      </c>
      <c r="J115" s="136">
        <v>0</v>
      </c>
      <c r="K115" s="136">
        <v>0</v>
      </c>
    </row>
    <row r="116" spans="1:11" ht="25.5" customHeight="1">
      <c r="A116" s="139" t="s">
        <v>254</v>
      </c>
      <c r="B116" s="132">
        <f t="shared" si="6"/>
        <v>1365</v>
      </c>
      <c r="C116" s="136">
        <v>190</v>
      </c>
      <c r="D116" s="136">
        <v>287</v>
      </c>
      <c r="E116" s="136">
        <v>162</v>
      </c>
      <c r="F116" s="136">
        <v>93</v>
      </c>
      <c r="G116" s="136">
        <v>152</v>
      </c>
      <c r="H116" s="136">
        <v>256</v>
      </c>
      <c r="I116" s="136">
        <v>225</v>
      </c>
      <c r="J116" s="136">
        <v>0</v>
      </c>
      <c r="K116" s="136">
        <v>0</v>
      </c>
    </row>
    <row r="117" spans="1:11" ht="25.5" customHeight="1">
      <c r="A117" s="139" t="s">
        <v>255</v>
      </c>
      <c r="B117" s="132">
        <f t="shared" si="6"/>
        <v>2669</v>
      </c>
      <c r="C117" s="136">
        <v>384</v>
      </c>
      <c r="D117" s="136">
        <v>562</v>
      </c>
      <c r="E117" s="136">
        <v>330</v>
      </c>
      <c r="F117" s="136">
        <v>176</v>
      </c>
      <c r="G117" s="136">
        <v>258</v>
      </c>
      <c r="H117" s="136">
        <v>496</v>
      </c>
      <c r="I117" s="136">
        <v>463</v>
      </c>
      <c r="J117" s="136">
        <v>0</v>
      </c>
      <c r="K117" s="136">
        <v>0</v>
      </c>
    </row>
    <row r="118" spans="1:11" ht="25.5" customHeight="1">
      <c r="A118" s="139" t="s">
        <v>256</v>
      </c>
      <c r="B118" s="132">
        <f t="shared" si="6"/>
        <v>65</v>
      </c>
      <c r="C118" s="136">
        <v>25</v>
      </c>
      <c r="D118" s="136">
        <v>0</v>
      </c>
      <c r="E118" s="136">
        <v>0</v>
      </c>
      <c r="F118" s="136">
        <v>0</v>
      </c>
      <c r="G118" s="136">
        <v>10</v>
      </c>
      <c r="H118" s="136">
        <v>15</v>
      </c>
      <c r="I118" s="136">
        <v>15</v>
      </c>
      <c r="J118" s="136">
        <v>0</v>
      </c>
      <c r="K118" s="136">
        <v>0</v>
      </c>
    </row>
    <row r="119" spans="1:11" ht="25.5" customHeight="1">
      <c r="A119" s="139" t="s">
        <v>257</v>
      </c>
      <c r="B119" s="132">
        <f t="shared" si="6"/>
        <v>258</v>
      </c>
      <c r="C119" s="136">
        <v>0</v>
      </c>
      <c r="D119" s="136">
        <v>0</v>
      </c>
      <c r="E119" s="136">
        <v>0</v>
      </c>
      <c r="F119" s="136">
        <v>0</v>
      </c>
      <c r="G119" s="136">
        <v>0</v>
      </c>
      <c r="H119" s="136">
        <v>258</v>
      </c>
      <c r="I119" s="136">
        <v>0</v>
      </c>
      <c r="J119" s="136">
        <v>0</v>
      </c>
      <c r="K119" s="136">
        <v>0</v>
      </c>
    </row>
    <row r="120" spans="1:11" ht="25.5" customHeight="1">
      <c r="A120" s="139" t="s">
        <v>258</v>
      </c>
      <c r="B120" s="132">
        <f t="shared" si="6"/>
        <v>833</v>
      </c>
      <c r="C120" s="136">
        <v>85</v>
      </c>
      <c r="D120" s="136">
        <v>92</v>
      </c>
      <c r="E120" s="136">
        <v>274</v>
      </c>
      <c r="F120" s="136">
        <v>87</v>
      </c>
      <c r="G120" s="136">
        <v>78</v>
      </c>
      <c r="H120" s="136">
        <v>154</v>
      </c>
      <c r="I120" s="136">
        <v>63</v>
      </c>
      <c r="J120" s="136">
        <v>0</v>
      </c>
      <c r="K120" s="136">
        <v>0</v>
      </c>
    </row>
    <row r="121" spans="1:11" ht="25.5" customHeight="1">
      <c r="A121" s="139" t="s">
        <v>259</v>
      </c>
      <c r="B121" s="132">
        <f t="shared" si="6"/>
        <v>75</v>
      </c>
      <c r="C121" s="136">
        <v>8.6</v>
      </c>
      <c r="D121" s="136">
        <v>9.92</v>
      </c>
      <c r="E121" s="136">
        <v>14.6</v>
      </c>
      <c r="F121" s="136">
        <v>7.82</v>
      </c>
      <c r="G121" s="136">
        <v>13.23</v>
      </c>
      <c r="H121" s="136">
        <v>11.98</v>
      </c>
      <c r="I121" s="136">
        <v>9.27</v>
      </c>
      <c r="J121" s="136">
        <v>0</v>
      </c>
      <c r="K121" s="136">
        <v>0</v>
      </c>
    </row>
    <row r="122" spans="1:11" ht="25.5" customHeight="1">
      <c r="A122" s="139" t="s">
        <v>260</v>
      </c>
      <c r="B122" s="132">
        <f t="shared" si="6"/>
        <v>28</v>
      </c>
      <c r="C122" s="136">
        <v>5</v>
      </c>
      <c r="D122" s="136">
        <v>1.5</v>
      </c>
      <c r="E122" s="136">
        <v>5</v>
      </c>
      <c r="F122" s="136">
        <v>4.25</v>
      </c>
      <c r="G122" s="136">
        <v>0</v>
      </c>
      <c r="H122" s="136">
        <v>7.5</v>
      </c>
      <c r="I122" s="136">
        <v>4.25</v>
      </c>
      <c r="J122" s="136">
        <v>0</v>
      </c>
      <c r="K122" s="136">
        <v>0</v>
      </c>
    </row>
    <row r="123" spans="1:11" ht="25.5" customHeight="1">
      <c r="A123" s="139" t="s">
        <v>261</v>
      </c>
      <c r="B123" s="132">
        <f t="shared" si="6"/>
        <v>38</v>
      </c>
      <c r="C123" s="136">
        <v>3.6</v>
      </c>
      <c r="D123" s="136">
        <v>2.4</v>
      </c>
      <c r="E123" s="136">
        <v>11.4</v>
      </c>
      <c r="F123" s="136">
        <v>2.4</v>
      </c>
      <c r="G123" s="136">
        <v>5.4</v>
      </c>
      <c r="H123" s="136">
        <v>9</v>
      </c>
      <c r="I123" s="136">
        <v>4.2</v>
      </c>
      <c r="J123" s="136">
        <v>0</v>
      </c>
      <c r="K123" s="136">
        <v>0</v>
      </c>
    </row>
    <row r="124" spans="1:11" ht="25.5" customHeight="1">
      <c r="A124" s="139" t="s">
        <v>262</v>
      </c>
      <c r="B124" s="132">
        <f t="shared" si="6"/>
        <v>136</v>
      </c>
      <c r="C124" s="136">
        <v>31</v>
      </c>
      <c r="D124" s="136">
        <v>10</v>
      </c>
      <c r="E124" s="136">
        <v>10.8</v>
      </c>
      <c r="F124" s="136">
        <v>21.2</v>
      </c>
      <c r="G124" s="136">
        <v>28.8</v>
      </c>
      <c r="H124" s="136">
        <v>18</v>
      </c>
      <c r="I124" s="136">
        <v>16</v>
      </c>
      <c r="J124" s="136">
        <v>0</v>
      </c>
      <c r="K124" s="136">
        <v>0</v>
      </c>
    </row>
    <row r="125" spans="1:11" ht="25.5" customHeight="1">
      <c r="A125" s="139" t="s">
        <v>263</v>
      </c>
      <c r="B125" s="132">
        <f t="shared" si="6"/>
        <v>48</v>
      </c>
      <c r="C125" s="136">
        <v>1.72</v>
      </c>
      <c r="D125" s="136">
        <v>2.72</v>
      </c>
      <c r="E125" s="136">
        <v>26.68</v>
      </c>
      <c r="F125" s="136">
        <v>1.72</v>
      </c>
      <c r="G125" s="136">
        <v>3.04</v>
      </c>
      <c r="H125" s="136">
        <v>5.04</v>
      </c>
      <c r="I125" s="136">
        <v>6.68</v>
      </c>
      <c r="J125" s="136">
        <v>0</v>
      </c>
      <c r="K125" s="136">
        <v>0</v>
      </c>
    </row>
    <row r="126" spans="1:11" ht="25.5" customHeight="1">
      <c r="A126" s="139" t="s">
        <v>264</v>
      </c>
      <c r="B126" s="132">
        <f t="shared" si="6"/>
        <v>37</v>
      </c>
      <c r="C126" s="136">
        <v>4.95</v>
      </c>
      <c r="D126" s="136">
        <v>4</v>
      </c>
      <c r="E126" s="136">
        <v>7.55</v>
      </c>
      <c r="F126" s="136">
        <v>4.75</v>
      </c>
      <c r="G126" s="136">
        <v>5.75</v>
      </c>
      <c r="H126" s="136">
        <v>5.6</v>
      </c>
      <c r="I126" s="136">
        <v>4.55</v>
      </c>
      <c r="J126" s="136">
        <v>0</v>
      </c>
      <c r="K126" s="136">
        <v>0</v>
      </c>
    </row>
    <row r="127" spans="1:11" ht="25.5" customHeight="1">
      <c r="A127" s="139" t="s">
        <v>265</v>
      </c>
      <c r="B127" s="132">
        <f t="shared" si="6"/>
        <v>288</v>
      </c>
      <c r="C127" s="136">
        <v>33</v>
      </c>
      <c r="D127" s="136">
        <v>44</v>
      </c>
      <c r="E127" s="136">
        <v>58</v>
      </c>
      <c r="F127" s="136">
        <v>41</v>
      </c>
      <c r="G127" s="136">
        <v>45</v>
      </c>
      <c r="H127" s="136">
        <v>45</v>
      </c>
      <c r="I127" s="136">
        <v>22</v>
      </c>
      <c r="J127" s="136">
        <v>0</v>
      </c>
      <c r="K127" s="136">
        <v>0</v>
      </c>
    </row>
    <row r="128" spans="1:11" ht="25.5" customHeight="1">
      <c r="A128" s="139" t="s">
        <v>266</v>
      </c>
      <c r="B128" s="132">
        <f t="shared" si="6"/>
        <v>563</v>
      </c>
      <c r="C128" s="136">
        <v>80</v>
      </c>
      <c r="D128" s="136">
        <v>109.2</v>
      </c>
      <c r="E128" s="136">
        <v>66</v>
      </c>
      <c r="F128" s="136">
        <v>43.6</v>
      </c>
      <c r="G128" s="136">
        <v>70</v>
      </c>
      <c r="H128" s="136">
        <v>94.8</v>
      </c>
      <c r="I128" s="136">
        <v>99.1</v>
      </c>
      <c r="J128" s="136">
        <v>0</v>
      </c>
      <c r="K128" s="136">
        <v>0</v>
      </c>
    </row>
    <row r="129" spans="1:11" ht="25.5" customHeight="1">
      <c r="A129" s="139" t="s">
        <v>267</v>
      </c>
      <c r="B129" s="132">
        <f t="shared" si="6"/>
        <v>6</v>
      </c>
      <c r="C129" s="136">
        <v>0</v>
      </c>
      <c r="D129" s="136">
        <v>0.96</v>
      </c>
      <c r="E129" s="136">
        <v>5</v>
      </c>
      <c r="F129" s="136">
        <v>0</v>
      </c>
      <c r="G129" s="136">
        <v>0</v>
      </c>
      <c r="H129" s="136">
        <v>0</v>
      </c>
      <c r="I129" s="136">
        <v>0</v>
      </c>
      <c r="J129" s="136">
        <v>0</v>
      </c>
      <c r="K129" s="136">
        <v>0</v>
      </c>
    </row>
    <row r="130" spans="1:11" ht="25.5" customHeight="1">
      <c r="A130" s="139" t="s">
        <v>268</v>
      </c>
      <c r="B130" s="132">
        <f t="shared" si="6"/>
        <v>13</v>
      </c>
      <c r="C130" s="136">
        <v>2</v>
      </c>
      <c r="D130" s="136">
        <v>1.69</v>
      </c>
      <c r="E130" s="136">
        <v>2.6</v>
      </c>
      <c r="F130" s="136">
        <v>1.74</v>
      </c>
      <c r="G130" s="136">
        <v>1.62</v>
      </c>
      <c r="H130" s="136">
        <v>2.09</v>
      </c>
      <c r="I130" s="136">
        <v>1.3</v>
      </c>
      <c r="J130" s="136">
        <v>0</v>
      </c>
      <c r="K130" s="136">
        <v>0</v>
      </c>
    </row>
    <row r="131" spans="1:11" ht="25.5" customHeight="1">
      <c r="A131" s="139" t="s">
        <v>269</v>
      </c>
      <c r="B131" s="132">
        <f t="shared" si="6"/>
        <v>277</v>
      </c>
      <c r="C131" s="136">
        <v>22.1</v>
      </c>
      <c r="D131" s="136">
        <v>41.7</v>
      </c>
      <c r="E131" s="136">
        <v>74.5</v>
      </c>
      <c r="F131" s="136">
        <v>31.9</v>
      </c>
      <c r="G131" s="136">
        <v>32</v>
      </c>
      <c r="H131" s="136">
        <v>45.2</v>
      </c>
      <c r="I131" s="136">
        <v>29.4</v>
      </c>
      <c r="J131" s="136">
        <v>0</v>
      </c>
      <c r="K131" s="136">
        <v>0</v>
      </c>
    </row>
    <row r="132" spans="1:11" ht="25.5" customHeight="1">
      <c r="A132" s="139" t="s">
        <v>270</v>
      </c>
      <c r="B132" s="132">
        <f t="shared" si="6"/>
        <v>540</v>
      </c>
      <c r="C132" s="136">
        <v>45</v>
      </c>
      <c r="D132" s="136">
        <v>0</v>
      </c>
      <c r="E132" s="136">
        <v>0</v>
      </c>
      <c r="F132" s="136">
        <v>0</v>
      </c>
      <c r="G132" s="136">
        <v>270</v>
      </c>
      <c r="H132" s="136">
        <v>0</v>
      </c>
      <c r="I132" s="136">
        <v>225</v>
      </c>
      <c r="J132" s="136">
        <v>0</v>
      </c>
      <c r="K132" s="136">
        <v>0</v>
      </c>
    </row>
    <row r="133" spans="1:11" ht="25.5" customHeight="1">
      <c r="A133" s="139" t="s">
        <v>271</v>
      </c>
      <c r="B133" s="132">
        <f t="shared" si="6"/>
        <v>5924</v>
      </c>
      <c r="C133" s="136">
        <v>722</v>
      </c>
      <c r="D133" s="136">
        <v>741</v>
      </c>
      <c r="E133" s="136">
        <v>1904</v>
      </c>
      <c r="F133" s="136">
        <v>862</v>
      </c>
      <c r="G133" s="136">
        <v>485</v>
      </c>
      <c r="H133" s="136">
        <v>912</v>
      </c>
      <c r="I133" s="136">
        <v>158</v>
      </c>
      <c r="J133" s="136">
        <v>0</v>
      </c>
      <c r="K133" s="136">
        <v>140</v>
      </c>
    </row>
    <row r="134" spans="1:11" ht="25.5" customHeight="1">
      <c r="A134" s="139" t="s">
        <v>272</v>
      </c>
      <c r="B134" s="132">
        <f t="shared" si="6"/>
        <v>73</v>
      </c>
      <c r="C134" s="136">
        <v>10</v>
      </c>
      <c r="D134" s="136">
        <v>8</v>
      </c>
      <c r="E134" s="136">
        <v>15</v>
      </c>
      <c r="F134" s="136">
        <v>10</v>
      </c>
      <c r="G134" s="136">
        <v>10</v>
      </c>
      <c r="H134" s="136">
        <v>10</v>
      </c>
      <c r="I134" s="136">
        <v>10</v>
      </c>
      <c r="J134" s="136">
        <v>0</v>
      </c>
      <c r="K134" s="136">
        <v>0</v>
      </c>
    </row>
    <row r="135" spans="1:11" ht="25.5" customHeight="1">
      <c r="A135" s="139" t="s">
        <v>273</v>
      </c>
      <c r="B135" s="132">
        <f t="shared" si="6"/>
        <v>286</v>
      </c>
      <c r="C135" s="136">
        <v>60.4</v>
      </c>
      <c r="D135" s="136">
        <v>30.9</v>
      </c>
      <c r="E135" s="136">
        <v>65.8</v>
      </c>
      <c r="F135" s="136">
        <v>24.2</v>
      </c>
      <c r="G135" s="136">
        <v>37.6</v>
      </c>
      <c r="H135" s="136">
        <v>47</v>
      </c>
      <c r="I135" s="136">
        <v>20</v>
      </c>
      <c r="J135" s="136">
        <v>0</v>
      </c>
      <c r="K135" s="136">
        <v>0</v>
      </c>
    </row>
    <row r="136" spans="1:11" ht="25.5" customHeight="1">
      <c r="A136" s="139" t="s">
        <v>274</v>
      </c>
      <c r="B136" s="132">
        <f t="shared" si="6"/>
        <v>36</v>
      </c>
      <c r="C136" s="136">
        <v>0</v>
      </c>
      <c r="D136" s="136">
        <v>0</v>
      </c>
      <c r="E136" s="136">
        <v>0</v>
      </c>
      <c r="F136" s="136">
        <v>0</v>
      </c>
      <c r="G136" s="136">
        <v>0</v>
      </c>
      <c r="H136" s="136">
        <v>18</v>
      </c>
      <c r="I136" s="136">
        <v>18</v>
      </c>
      <c r="J136" s="136">
        <v>0</v>
      </c>
      <c r="K136" s="136">
        <v>0</v>
      </c>
    </row>
    <row r="137" spans="1:11" ht="25.5" customHeight="1">
      <c r="A137" s="139" t="s">
        <v>275</v>
      </c>
      <c r="B137" s="132">
        <f t="shared" si="6"/>
        <v>21</v>
      </c>
      <c r="C137" s="136">
        <v>2</v>
      </c>
      <c r="D137" s="136">
        <v>2.5</v>
      </c>
      <c r="E137" s="136">
        <v>5.5</v>
      </c>
      <c r="F137" s="136">
        <v>3</v>
      </c>
      <c r="G137" s="136">
        <v>3</v>
      </c>
      <c r="H137" s="136">
        <v>3</v>
      </c>
      <c r="I137" s="136">
        <v>2</v>
      </c>
      <c r="J137" s="136">
        <v>0</v>
      </c>
      <c r="K137" s="136">
        <v>0</v>
      </c>
    </row>
    <row r="138" spans="1:11" ht="25.5" customHeight="1">
      <c r="A138" s="139" t="s">
        <v>276</v>
      </c>
      <c r="B138" s="132">
        <f t="shared" si="6"/>
        <v>407</v>
      </c>
      <c r="C138" s="136">
        <v>47.52</v>
      </c>
      <c r="D138" s="136">
        <v>48.07</v>
      </c>
      <c r="E138" s="136">
        <v>121.39</v>
      </c>
      <c r="F138" s="136">
        <v>48.26</v>
      </c>
      <c r="G138" s="136">
        <v>42.01</v>
      </c>
      <c r="H138" s="136">
        <v>69.61</v>
      </c>
      <c r="I138" s="136">
        <v>30.39</v>
      </c>
      <c r="J138" s="136">
        <v>0</v>
      </c>
      <c r="K138" s="136">
        <v>0</v>
      </c>
    </row>
    <row r="139" spans="1:11" ht="25.5" customHeight="1">
      <c r="A139" s="139" t="s">
        <v>277</v>
      </c>
      <c r="B139" s="132">
        <f t="shared" si="6"/>
        <v>54</v>
      </c>
      <c r="C139" s="136">
        <v>6.3</v>
      </c>
      <c r="D139" s="136">
        <v>6.37</v>
      </c>
      <c r="E139" s="136">
        <v>16</v>
      </c>
      <c r="F139" s="136">
        <v>6.4</v>
      </c>
      <c r="G139" s="136">
        <v>5.57</v>
      </c>
      <c r="H139" s="136">
        <v>9.23</v>
      </c>
      <c r="I139" s="136">
        <v>4.03</v>
      </c>
      <c r="J139" s="136">
        <v>0</v>
      </c>
      <c r="K139" s="136">
        <v>0</v>
      </c>
    </row>
    <row r="140" spans="1:11" ht="25.5" customHeight="1">
      <c r="A140" s="139" t="s">
        <v>278</v>
      </c>
      <c r="B140" s="132">
        <f t="shared" si="6"/>
        <v>984</v>
      </c>
      <c r="C140" s="136">
        <v>195</v>
      </c>
      <c r="D140" s="136">
        <v>284</v>
      </c>
      <c r="E140" s="136">
        <v>119</v>
      </c>
      <c r="F140" s="136">
        <v>93</v>
      </c>
      <c r="G140" s="136">
        <v>46</v>
      </c>
      <c r="H140" s="136">
        <v>115</v>
      </c>
      <c r="I140" s="136">
        <v>132</v>
      </c>
      <c r="J140" s="136">
        <v>0</v>
      </c>
      <c r="K140" s="136">
        <v>0</v>
      </c>
    </row>
    <row r="141" spans="1:11" ht="25.5" customHeight="1">
      <c r="A141" s="139" t="s">
        <v>279</v>
      </c>
      <c r="B141" s="132">
        <f t="shared" si="6"/>
        <v>11</v>
      </c>
      <c r="C141" s="136">
        <v>0</v>
      </c>
      <c r="D141" s="136">
        <v>1.91</v>
      </c>
      <c r="E141" s="136">
        <v>9.08</v>
      </c>
      <c r="F141" s="136">
        <v>0</v>
      </c>
      <c r="G141" s="136">
        <v>0</v>
      </c>
      <c r="H141" s="136">
        <v>0</v>
      </c>
      <c r="I141" s="136">
        <v>0</v>
      </c>
      <c r="J141" s="136">
        <v>0</v>
      </c>
      <c r="K141" s="136">
        <v>0</v>
      </c>
    </row>
    <row r="142" spans="1:11" ht="25.5" customHeight="1">
      <c r="A142" s="139" t="s">
        <v>280</v>
      </c>
      <c r="B142" s="132">
        <f t="shared" si="6"/>
        <v>77</v>
      </c>
      <c r="C142" s="136">
        <v>10.1</v>
      </c>
      <c r="D142" s="136">
        <v>10</v>
      </c>
      <c r="E142" s="136">
        <v>20.3</v>
      </c>
      <c r="F142" s="136">
        <v>15</v>
      </c>
      <c r="G142" s="136">
        <v>5.3</v>
      </c>
      <c r="H142" s="136">
        <v>12.2</v>
      </c>
      <c r="I142" s="136">
        <v>4</v>
      </c>
      <c r="J142" s="136">
        <v>0</v>
      </c>
      <c r="K142" s="136">
        <v>0</v>
      </c>
    </row>
    <row r="143" spans="1:11" ht="25.5" customHeight="1">
      <c r="A143" s="139" t="s">
        <v>281</v>
      </c>
      <c r="B143" s="132">
        <f t="shared" si="6"/>
        <v>55</v>
      </c>
      <c r="C143" s="136">
        <v>6</v>
      </c>
      <c r="D143" s="136">
        <v>7.5</v>
      </c>
      <c r="E143" s="136">
        <v>13.9</v>
      </c>
      <c r="F143" s="136">
        <v>7.6</v>
      </c>
      <c r="G143" s="136">
        <v>7</v>
      </c>
      <c r="H143" s="136">
        <v>7.6</v>
      </c>
      <c r="I143" s="136">
        <v>5.4</v>
      </c>
      <c r="J143" s="136">
        <v>0</v>
      </c>
      <c r="K143" s="136">
        <v>0</v>
      </c>
    </row>
    <row r="144" spans="1:11" ht="25.5" customHeight="1">
      <c r="A144" s="139" t="s">
        <v>282</v>
      </c>
      <c r="B144" s="132">
        <f t="shared" si="6"/>
        <v>70</v>
      </c>
      <c r="C144" s="136">
        <v>9.81</v>
      </c>
      <c r="D144" s="136">
        <v>10.65</v>
      </c>
      <c r="E144" s="136">
        <v>11</v>
      </c>
      <c r="F144" s="136">
        <v>6.49</v>
      </c>
      <c r="G144" s="136">
        <v>8.9</v>
      </c>
      <c r="H144" s="136">
        <v>17.52</v>
      </c>
      <c r="I144" s="136">
        <v>5.63</v>
      </c>
      <c r="J144" s="136">
        <v>0</v>
      </c>
      <c r="K144" s="136">
        <v>0</v>
      </c>
    </row>
    <row r="145" spans="1:11" ht="25.5" customHeight="1">
      <c r="A145" s="139" t="s">
        <v>283</v>
      </c>
      <c r="B145" s="132">
        <f t="shared" si="6"/>
        <v>538</v>
      </c>
      <c r="C145" s="136">
        <v>97</v>
      </c>
      <c r="D145" s="136">
        <v>91</v>
      </c>
      <c r="E145" s="136">
        <v>86</v>
      </c>
      <c r="F145" s="136">
        <v>81</v>
      </c>
      <c r="G145" s="136">
        <v>70</v>
      </c>
      <c r="H145" s="136">
        <v>60</v>
      </c>
      <c r="I145" s="136">
        <v>21</v>
      </c>
      <c r="J145" s="136">
        <v>0</v>
      </c>
      <c r="K145" s="136">
        <v>32</v>
      </c>
    </row>
    <row r="146" spans="1:11" ht="25.5" customHeight="1">
      <c r="A146" s="139" t="s">
        <v>284</v>
      </c>
      <c r="B146" s="132">
        <f t="shared" si="6"/>
        <v>8</v>
      </c>
      <c r="C146" s="136">
        <v>0</v>
      </c>
      <c r="D146" s="136">
        <v>1.41</v>
      </c>
      <c r="E146" s="136">
        <v>6.68</v>
      </c>
      <c r="F146" s="136">
        <v>0</v>
      </c>
      <c r="G146" s="136">
        <v>0</v>
      </c>
      <c r="H146" s="136">
        <v>0</v>
      </c>
      <c r="I146" s="136">
        <v>0</v>
      </c>
      <c r="J146" s="136">
        <v>0</v>
      </c>
      <c r="K146" s="136">
        <v>0</v>
      </c>
    </row>
    <row r="147" spans="1:11" ht="25.5" customHeight="1">
      <c r="A147" s="139" t="s">
        <v>285</v>
      </c>
      <c r="B147" s="132">
        <f t="shared" si="6"/>
        <v>35</v>
      </c>
      <c r="C147" s="136">
        <v>4</v>
      </c>
      <c r="D147" s="136">
        <v>6</v>
      </c>
      <c r="E147" s="136">
        <v>6</v>
      </c>
      <c r="F147" s="136">
        <v>4</v>
      </c>
      <c r="G147" s="136">
        <v>6</v>
      </c>
      <c r="H147" s="136">
        <v>5</v>
      </c>
      <c r="I147" s="136">
        <v>4</v>
      </c>
      <c r="J147" s="136">
        <v>0</v>
      </c>
      <c r="K147" s="136">
        <v>0</v>
      </c>
    </row>
    <row r="148" spans="1:11" ht="25.5" customHeight="1">
      <c r="A148" s="139" t="s">
        <v>286</v>
      </c>
      <c r="B148" s="132">
        <f t="shared" si="6"/>
        <v>2014</v>
      </c>
      <c r="C148" s="136">
        <v>72.92</v>
      </c>
      <c r="D148" s="136">
        <v>63.03</v>
      </c>
      <c r="E148" s="136">
        <v>231.65</v>
      </c>
      <c r="F148" s="136">
        <v>70.66</v>
      </c>
      <c r="G148" s="136">
        <v>56.91</v>
      </c>
      <c r="H148" s="136">
        <v>951.96</v>
      </c>
      <c r="I148" s="136">
        <v>566.48</v>
      </c>
      <c r="J148" s="136">
        <v>0</v>
      </c>
      <c r="K148" s="136">
        <v>0</v>
      </c>
    </row>
    <row r="149" spans="1:11" ht="25.5" customHeight="1">
      <c r="A149" s="139" t="s">
        <v>287</v>
      </c>
      <c r="B149" s="132">
        <f t="shared" si="6"/>
        <v>111</v>
      </c>
      <c r="C149" s="136">
        <v>10.68</v>
      </c>
      <c r="D149" s="136">
        <v>8.92</v>
      </c>
      <c r="E149" s="136">
        <v>42.39</v>
      </c>
      <c r="F149" s="136">
        <v>10.36</v>
      </c>
      <c r="G149" s="136">
        <v>7.06</v>
      </c>
      <c r="H149" s="136">
        <v>27.12</v>
      </c>
      <c r="I149" s="136">
        <v>4.79</v>
      </c>
      <c r="J149" s="136">
        <v>0</v>
      </c>
      <c r="K149" s="136">
        <v>0</v>
      </c>
    </row>
    <row r="150" spans="1:11" ht="25.5" customHeight="1">
      <c r="A150" s="139" t="s">
        <v>288</v>
      </c>
      <c r="B150" s="132">
        <f t="shared" si="6"/>
        <v>1716</v>
      </c>
      <c r="C150" s="136">
        <v>192.85</v>
      </c>
      <c r="D150" s="136">
        <v>233.01</v>
      </c>
      <c r="E150" s="136">
        <v>499.36</v>
      </c>
      <c r="F150" s="136">
        <v>208.28</v>
      </c>
      <c r="G150" s="136">
        <v>173.08</v>
      </c>
      <c r="H150" s="136">
        <v>285</v>
      </c>
      <c r="I150" s="136">
        <v>124.63</v>
      </c>
      <c r="J150" s="136">
        <v>0</v>
      </c>
      <c r="K150" s="136">
        <v>0</v>
      </c>
    </row>
    <row r="151" spans="1:11" ht="25.5" customHeight="1">
      <c r="A151" s="139" t="s">
        <v>289</v>
      </c>
      <c r="B151" s="132">
        <f t="shared" si="6"/>
        <v>4117</v>
      </c>
      <c r="C151" s="136">
        <v>816</v>
      </c>
      <c r="D151" s="136">
        <v>1137</v>
      </c>
      <c r="E151" s="136">
        <v>1043</v>
      </c>
      <c r="F151" s="136">
        <v>376</v>
      </c>
      <c r="G151" s="136">
        <v>265</v>
      </c>
      <c r="H151" s="136">
        <v>318</v>
      </c>
      <c r="I151" s="136">
        <v>102</v>
      </c>
      <c r="J151" s="136">
        <v>0</v>
      </c>
      <c r="K151" s="136">
        <v>60</v>
      </c>
    </row>
    <row r="152" spans="1:11" ht="25.5" customHeight="1">
      <c r="A152" s="139" t="s">
        <v>290</v>
      </c>
      <c r="B152" s="132">
        <f t="shared" si="6"/>
        <v>25</v>
      </c>
      <c r="C152" s="136">
        <v>1.72</v>
      </c>
      <c r="D152" s="136">
        <v>3.61</v>
      </c>
      <c r="E152" s="136">
        <v>9</v>
      </c>
      <c r="F152" s="136">
        <v>3.87</v>
      </c>
      <c r="G152" s="136">
        <v>2</v>
      </c>
      <c r="H152" s="136">
        <v>2.54</v>
      </c>
      <c r="I152" s="136">
        <v>2.48</v>
      </c>
      <c r="J152" s="136">
        <v>0</v>
      </c>
      <c r="K152" s="136">
        <v>0</v>
      </c>
    </row>
    <row r="153" spans="1:11" ht="25.5" customHeight="1">
      <c r="A153" s="139" t="s">
        <v>245</v>
      </c>
      <c r="B153" s="132">
        <f t="shared" si="6"/>
        <v>84</v>
      </c>
      <c r="C153" s="136">
        <v>10</v>
      </c>
      <c r="D153" s="136">
        <v>11</v>
      </c>
      <c r="E153" s="136">
        <v>22</v>
      </c>
      <c r="F153" s="136">
        <v>12.1</v>
      </c>
      <c r="G153" s="136">
        <v>8.5</v>
      </c>
      <c r="H153" s="136">
        <v>12.5</v>
      </c>
      <c r="I153" s="136">
        <v>7.5</v>
      </c>
      <c r="J153" s="136">
        <v>0</v>
      </c>
      <c r="K153" s="136">
        <v>0</v>
      </c>
    </row>
    <row r="154" spans="1:11" ht="25.5" customHeight="1">
      <c r="A154" s="139" t="s">
        <v>291</v>
      </c>
      <c r="B154" s="132">
        <f t="shared" si="6"/>
        <v>5</v>
      </c>
      <c r="C154" s="136">
        <v>0.6</v>
      </c>
      <c r="D154" s="136">
        <v>0.6</v>
      </c>
      <c r="E154" s="136">
        <v>0.8</v>
      </c>
      <c r="F154" s="136">
        <v>0.6</v>
      </c>
      <c r="G154" s="136">
        <v>1</v>
      </c>
      <c r="H154" s="136">
        <v>0.6</v>
      </c>
      <c r="I154" s="136">
        <v>0.5</v>
      </c>
      <c r="J154" s="136">
        <v>0</v>
      </c>
      <c r="K154" s="136">
        <v>0</v>
      </c>
    </row>
    <row r="155" spans="1:11" ht="25.5" customHeight="1">
      <c r="A155" s="139" t="s">
        <v>291</v>
      </c>
      <c r="B155" s="132">
        <f t="shared" si="6"/>
        <v>20</v>
      </c>
      <c r="C155" s="136">
        <v>3</v>
      </c>
      <c r="D155" s="136">
        <v>3</v>
      </c>
      <c r="E155" s="136">
        <v>3</v>
      </c>
      <c r="F155" s="136">
        <v>2.75</v>
      </c>
      <c r="G155" s="136">
        <v>2.5</v>
      </c>
      <c r="H155" s="136">
        <v>3.25</v>
      </c>
      <c r="I155" s="136">
        <v>2.5</v>
      </c>
      <c r="J155" s="136">
        <v>0</v>
      </c>
      <c r="K155" s="136">
        <v>0</v>
      </c>
    </row>
    <row r="156" spans="1:11" ht="25.5" customHeight="1">
      <c r="A156" s="139" t="s">
        <v>292</v>
      </c>
      <c r="B156" s="132">
        <f t="shared" si="6"/>
        <v>970</v>
      </c>
      <c r="C156" s="136">
        <v>126.68</v>
      </c>
      <c r="D156" s="136">
        <v>150.29</v>
      </c>
      <c r="E156" s="136">
        <v>206.98</v>
      </c>
      <c r="F156" s="136">
        <v>153.26</v>
      </c>
      <c r="G156" s="136">
        <v>111.49</v>
      </c>
      <c r="H156" s="136">
        <v>152.47</v>
      </c>
      <c r="I156" s="136">
        <v>69.27</v>
      </c>
      <c r="J156" s="136">
        <v>0</v>
      </c>
      <c r="K156" s="136">
        <v>0</v>
      </c>
    </row>
    <row r="157" spans="1:11" ht="25.5" customHeight="1">
      <c r="A157" s="139" t="s">
        <v>293</v>
      </c>
      <c r="B157" s="132">
        <f t="shared" si="6"/>
        <v>170</v>
      </c>
      <c r="C157" s="136">
        <v>10.27</v>
      </c>
      <c r="D157" s="136">
        <v>20.03</v>
      </c>
      <c r="E157" s="136">
        <v>65.17</v>
      </c>
      <c r="F157" s="136">
        <v>5.9</v>
      </c>
      <c r="G157" s="136">
        <v>27.43</v>
      </c>
      <c r="H157" s="136">
        <v>30.75</v>
      </c>
      <c r="I157" s="136">
        <v>10.85</v>
      </c>
      <c r="J157" s="136">
        <v>0</v>
      </c>
      <c r="K157" s="136">
        <v>0</v>
      </c>
    </row>
    <row r="158" spans="1:11" ht="25.5" customHeight="1">
      <c r="A158" s="139" t="s">
        <v>294</v>
      </c>
      <c r="B158" s="132">
        <f t="shared" si="6"/>
        <v>163</v>
      </c>
      <c r="C158" s="136">
        <v>18</v>
      </c>
      <c r="D158" s="136">
        <v>17</v>
      </c>
      <c r="E158" s="136">
        <v>65</v>
      </c>
      <c r="F158" s="136">
        <v>21</v>
      </c>
      <c r="G158" s="136">
        <v>12.97</v>
      </c>
      <c r="H158" s="136">
        <v>23</v>
      </c>
      <c r="I158" s="136">
        <v>6</v>
      </c>
      <c r="J158" s="136">
        <v>0</v>
      </c>
      <c r="K158" s="136">
        <v>0</v>
      </c>
    </row>
    <row r="159" spans="1:11" ht="25.5" customHeight="1">
      <c r="A159" s="139" t="s">
        <v>295</v>
      </c>
      <c r="B159" s="132">
        <f t="shared" ref="B159:B222" si="7">SUM(C159:K159)</f>
        <v>106</v>
      </c>
      <c r="C159" s="136">
        <v>9</v>
      </c>
      <c r="D159" s="136">
        <v>37.9</v>
      </c>
      <c r="E159" s="136">
        <v>27</v>
      </c>
      <c r="F159" s="136">
        <v>10</v>
      </c>
      <c r="G159" s="136">
        <v>2</v>
      </c>
      <c r="H159" s="136">
        <v>15.7</v>
      </c>
      <c r="I159" s="136">
        <v>4</v>
      </c>
      <c r="J159" s="136">
        <v>0</v>
      </c>
      <c r="K159" s="136">
        <v>0</v>
      </c>
    </row>
    <row r="160" spans="1:11" ht="25.5" customHeight="1">
      <c r="A160" s="139" t="s">
        <v>296</v>
      </c>
      <c r="B160" s="132">
        <f t="shared" si="7"/>
        <v>53</v>
      </c>
      <c r="C160" s="136">
        <v>9.5</v>
      </c>
      <c r="D160" s="136">
        <v>9.6</v>
      </c>
      <c r="E160" s="136">
        <v>6.5</v>
      </c>
      <c r="F160" s="136">
        <v>4</v>
      </c>
      <c r="G160" s="136">
        <v>10.65</v>
      </c>
      <c r="H160" s="136">
        <v>6.7</v>
      </c>
      <c r="I160" s="136">
        <v>6.5</v>
      </c>
      <c r="J160" s="136">
        <v>0</v>
      </c>
      <c r="K160" s="136">
        <v>0</v>
      </c>
    </row>
    <row r="161" spans="1:11" ht="25.5" customHeight="1">
      <c r="A161" s="139" t="s">
        <v>297</v>
      </c>
      <c r="B161" s="132">
        <f t="shared" si="7"/>
        <v>1921</v>
      </c>
      <c r="C161" s="136">
        <v>360</v>
      </c>
      <c r="D161" s="136">
        <v>50</v>
      </c>
      <c r="E161" s="136">
        <v>440</v>
      </c>
      <c r="F161" s="136">
        <v>167</v>
      </c>
      <c r="G161" s="136">
        <v>115</v>
      </c>
      <c r="H161" s="136">
        <v>307</v>
      </c>
      <c r="I161" s="136">
        <v>482</v>
      </c>
      <c r="J161" s="136">
        <v>0</v>
      </c>
      <c r="K161" s="136">
        <v>0</v>
      </c>
    </row>
    <row r="162" spans="1:11" ht="25.5" customHeight="1">
      <c r="A162" s="139" t="s">
        <v>297</v>
      </c>
      <c r="B162" s="132">
        <f t="shared" si="7"/>
        <v>1045</v>
      </c>
      <c r="C162" s="136">
        <v>156</v>
      </c>
      <c r="D162" s="136">
        <v>36</v>
      </c>
      <c r="E162" s="136">
        <v>157</v>
      </c>
      <c r="F162" s="136">
        <v>188</v>
      </c>
      <c r="G162" s="136">
        <v>148</v>
      </c>
      <c r="H162" s="136">
        <v>175</v>
      </c>
      <c r="I162" s="136">
        <v>185</v>
      </c>
      <c r="J162" s="136">
        <v>0</v>
      </c>
      <c r="K162" s="136">
        <v>0</v>
      </c>
    </row>
    <row r="163" spans="1:11" ht="25.5" customHeight="1">
      <c r="A163" s="139" t="s">
        <v>298</v>
      </c>
      <c r="B163" s="132">
        <f t="shared" si="7"/>
        <v>214</v>
      </c>
      <c r="C163" s="136">
        <v>27.63</v>
      </c>
      <c r="D163" s="136">
        <v>28.22</v>
      </c>
      <c r="E163" s="136">
        <v>49.68</v>
      </c>
      <c r="F163" s="136">
        <v>28.95</v>
      </c>
      <c r="G163" s="136">
        <v>29.69</v>
      </c>
      <c r="H163" s="136">
        <v>33.33</v>
      </c>
      <c r="I163" s="136">
        <v>16.27</v>
      </c>
      <c r="J163" s="136">
        <v>0</v>
      </c>
      <c r="K163" s="136">
        <v>0</v>
      </c>
    </row>
    <row r="164" spans="1:11" ht="25.5" customHeight="1">
      <c r="A164" s="139" t="s">
        <v>299</v>
      </c>
      <c r="B164" s="132">
        <f t="shared" si="7"/>
        <v>130</v>
      </c>
      <c r="C164" s="136">
        <v>0</v>
      </c>
      <c r="D164" s="136">
        <v>0</v>
      </c>
      <c r="E164" s="136">
        <v>63.65</v>
      </c>
      <c r="F164" s="136">
        <v>13.9</v>
      </c>
      <c r="G164" s="136">
        <v>10</v>
      </c>
      <c r="H164" s="136">
        <v>13.77</v>
      </c>
      <c r="I164" s="136">
        <v>28.4</v>
      </c>
      <c r="J164" s="136">
        <v>0</v>
      </c>
      <c r="K164" s="136">
        <v>0</v>
      </c>
    </row>
    <row r="165" spans="1:11" ht="25.5" customHeight="1">
      <c r="A165" s="139" t="s">
        <v>300</v>
      </c>
      <c r="B165" s="132">
        <f t="shared" si="7"/>
        <v>118</v>
      </c>
      <c r="C165" s="136">
        <v>13.6</v>
      </c>
      <c r="D165" s="136">
        <v>12.92</v>
      </c>
      <c r="E165" s="136">
        <v>25.1</v>
      </c>
      <c r="F165" s="136">
        <v>9.82</v>
      </c>
      <c r="G165" s="136">
        <v>16.23</v>
      </c>
      <c r="H165" s="136">
        <v>20.98</v>
      </c>
      <c r="I165" s="136">
        <v>19.57</v>
      </c>
      <c r="J165" s="136">
        <v>0</v>
      </c>
      <c r="K165" s="136">
        <v>0</v>
      </c>
    </row>
    <row r="166" spans="1:11" ht="25.5" customHeight="1">
      <c r="A166" s="139" t="s">
        <v>301</v>
      </c>
      <c r="B166" s="132">
        <f t="shared" si="7"/>
        <v>391</v>
      </c>
      <c r="C166" s="136">
        <v>74</v>
      </c>
      <c r="D166" s="136">
        <v>62.32</v>
      </c>
      <c r="E166" s="136">
        <v>62.32</v>
      </c>
      <c r="F166" s="136">
        <v>60.32</v>
      </c>
      <c r="G166" s="136">
        <v>42.24</v>
      </c>
      <c r="H166" s="136">
        <v>70</v>
      </c>
      <c r="I166" s="136">
        <v>20.16</v>
      </c>
      <c r="J166" s="136">
        <v>0</v>
      </c>
      <c r="K166" s="136">
        <v>0</v>
      </c>
    </row>
    <row r="167" spans="1:11" ht="25.5" customHeight="1">
      <c r="A167" s="139" t="s">
        <v>294</v>
      </c>
      <c r="B167" s="132">
        <f t="shared" si="7"/>
        <v>109</v>
      </c>
      <c r="C167" s="136">
        <v>16</v>
      </c>
      <c r="D167" s="136">
        <v>10</v>
      </c>
      <c r="E167" s="136">
        <v>37</v>
      </c>
      <c r="F167" s="136">
        <v>19</v>
      </c>
      <c r="G167" s="136">
        <v>10</v>
      </c>
      <c r="H167" s="136">
        <v>11</v>
      </c>
      <c r="I167" s="136">
        <v>6</v>
      </c>
      <c r="J167" s="136">
        <v>0</v>
      </c>
      <c r="K167" s="136">
        <v>0</v>
      </c>
    </row>
    <row r="168" spans="1:11" ht="25.5" customHeight="1">
      <c r="A168" s="139" t="s">
        <v>302</v>
      </c>
      <c r="B168" s="132">
        <f t="shared" si="7"/>
        <v>35</v>
      </c>
      <c r="C168" s="136">
        <v>1.3</v>
      </c>
      <c r="D168" s="136">
        <v>1.8</v>
      </c>
      <c r="E168" s="136">
        <v>22.6</v>
      </c>
      <c r="F168" s="136">
        <v>2</v>
      </c>
      <c r="G168" s="136">
        <v>1.9</v>
      </c>
      <c r="H168" s="136">
        <v>2.9</v>
      </c>
      <c r="I168" s="136">
        <v>2.9</v>
      </c>
      <c r="J168" s="136">
        <v>0</v>
      </c>
      <c r="K168" s="136">
        <v>0</v>
      </c>
    </row>
    <row r="169" spans="1:11" ht="25.5" customHeight="1">
      <c r="A169" s="139" t="s">
        <v>303</v>
      </c>
      <c r="B169" s="132">
        <f t="shared" si="7"/>
        <v>130</v>
      </c>
      <c r="C169" s="136">
        <v>15</v>
      </c>
      <c r="D169" s="136">
        <v>15</v>
      </c>
      <c r="E169" s="136">
        <v>35</v>
      </c>
      <c r="F169" s="136">
        <v>15</v>
      </c>
      <c r="G169" s="136">
        <v>15</v>
      </c>
      <c r="H169" s="136">
        <v>20</v>
      </c>
      <c r="I169" s="136">
        <v>15</v>
      </c>
      <c r="J169" s="136">
        <v>0</v>
      </c>
      <c r="K169" s="136">
        <v>0</v>
      </c>
    </row>
    <row r="170" spans="1:11" ht="25.5" customHeight="1">
      <c r="A170" s="139" t="s">
        <v>304</v>
      </c>
      <c r="B170" s="132">
        <f t="shared" si="7"/>
        <v>3836</v>
      </c>
      <c r="C170" s="136">
        <v>671.08</v>
      </c>
      <c r="D170" s="136">
        <v>565</v>
      </c>
      <c r="E170" s="136">
        <v>832.44</v>
      </c>
      <c r="F170" s="136">
        <v>496.92</v>
      </c>
      <c r="G170" s="136">
        <v>437.36</v>
      </c>
      <c r="H170" s="136">
        <v>591.26</v>
      </c>
      <c r="I170" s="136">
        <v>229.8</v>
      </c>
      <c r="J170" s="136">
        <v>12.52</v>
      </c>
      <c r="K170" s="136"/>
    </row>
    <row r="171" spans="1:11" ht="25.5" customHeight="1">
      <c r="A171" s="139" t="s">
        <v>305</v>
      </c>
      <c r="B171" s="132">
        <f t="shared" si="7"/>
        <v>550</v>
      </c>
      <c r="C171" s="136">
        <v>26</v>
      </c>
      <c r="D171" s="136">
        <v>17</v>
      </c>
      <c r="E171" s="136">
        <v>195</v>
      </c>
      <c r="F171" s="136">
        <v>176</v>
      </c>
      <c r="G171" s="136">
        <v>36</v>
      </c>
      <c r="H171" s="136">
        <v>52</v>
      </c>
      <c r="I171" s="136">
        <v>28</v>
      </c>
      <c r="J171" s="136">
        <v>11</v>
      </c>
      <c r="K171" s="136">
        <v>9</v>
      </c>
    </row>
    <row r="172" spans="1:11" ht="25.5" customHeight="1">
      <c r="A172" s="139" t="s">
        <v>306</v>
      </c>
      <c r="B172" s="132">
        <f t="shared" si="7"/>
        <v>2000</v>
      </c>
      <c r="C172" s="136"/>
      <c r="D172" s="136"/>
      <c r="E172" s="136"/>
      <c r="F172" s="136"/>
      <c r="G172" s="136"/>
      <c r="H172" s="136"/>
      <c r="I172" s="136"/>
      <c r="J172" s="136">
        <v>2000</v>
      </c>
      <c r="K172" s="136"/>
    </row>
    <row r="173" spans="1:11" ht="25.5" customHeight="1">
      <c r="A173" s="139" t="s">
        <v>307</v>
      </c>
      <c r="B173" s="132">
        <f t="shared" si="7"/>
        <v>287</v>
      </c>
      <c r="C173" s="136">
        <v>33</v>
      </c>
      <c r="D173" s="136">
        <v>35</v>
      </c>
      <c r="E173" s="136">
        <v>35</v>
      </c>
      <c r="F173" s="136">
        <v>33</v>
      </c>
      <c r="G173" s="136">
        <v>33</v>
      </c>
      <c r="H173" s="136">
        <v>33</v>
      </c>
      <c r="I173" s="136">
        <v>55</v>
      </c>
      <c r="J173" s="136">
        <v>30</v>
      </c>
      <c r="K173" s="136"/>
    </row>
    <row r="174" spans="1:11" ht="25.5" customHeight="1">
      <c r="A174" s="139" t="s">
        <v>308</v>
      </c>
      <c r="B174" s="132">
        <f t="shared" si="7"/>
        <v>959</v>
      </c>
      <c r="C174" s="136"/>
      <c r="D174" s="136"/>
      <c r="E174" s="136"/>
      <c r="F174" s="136">
        <v>958.51</v>
      </c>
      <c r="G174" s="136"/>
      <c r="H174" s="136"/>
      <c r="I174" s="136"/>
      <c r="J174" s="136"/>
      <c r="K174" s="136"/>
    </row>
    <row r="175" spans="1:11" ht="25.5" customHeight="1">
      <c r="A175" s="139" t="s">
        <v>309</v>
      </c>
      <c r="B175" s="132">
        <f t="shared" si="7"/>
        <v>1500</v>
      </c>
      <c r="C175" s="136"/>
      <c r="D175" s="136">
        <v>500</v>
      </c>
      <c r="E175" s="136"/>
      <c r="F175" s="136"/>
      <c r="G175" s="136">
        <v>1000</v>
      </c>
      <c r="H175" s="136"/>
      <c r="I175" s="136"/>
      <c r="J175" s="136"/>
      <c r="K175" s="136"/>
    </row>
    <row r="176" spans="1:11" ht="25.5" customHeight="1">
      <c r="A176" s="139" t="s">
        <v>310</v>
      </c>
      <c r="B176" s="132">
        <f t="shared" si="7"/>
        <v>14474</v>
      </c>
      <c r="C176" s="136">
        <v>1315</v>
      </c>
      <c r="D176" s="136">
        <v>2000</v>
      </c>
      <c r="E176" s="136">
        <v>1418</v>
      </c>
      <c r="F176" s="136">
        <v>1001</v>
      </c>
      <c r="G176" s="136">
        <v>1569</v>
      </c>
      <c r="H176" s="136">
        <v>3892</v>
      </c>
      <c r="I176" s="136">
        <v>3279</v>
      </c>
      <c r="J176" s="136"/>
      <c r="K176" s="136"/>
    </row>
    <row r="177" spans="1:11" ht="25.5" customHeight="1">
      <c r="A177" s="139" t="s">
        <v>311</v>
      </c>
      <c r="B177" s="132">
        <f t="shared" si="7"/>
        <v>6730</v>
      </c>
      <c r="C177" s="136">
        <v>248.2</v>
      </c>
      <c r="D177" s="136">
        <v>1001.8</v>
      </c>
      <c r="E177" s="136">
        <v>1305.5</v>
      </c>
      <c r="F177" s="136">
        <v>835.2</v>
      </c>
      <c r="G177" s="136">
        <v>1390.1</v>
      </c>
      <c r="H177" s="136">
        <v>927</v>
      </c>
      <c r="I177" s="136">
        <v>1022.4</v>
      </c>
      <c r="J177" s="136"/>
      <c r="K177" s="136"/>
    </row>
    <row r="178" spans="1:11" ht="25.5" customHeight="1">
      <c r="A178" s="139" t="s">
        <v>312</v>
      </c>
      <c r="B178" s="132">
        <f t="shared" si="7"/>
        <v>42598</v>
      </c>
      <c r="C178" s="136">
        <v>4009</v>
      </c>
      <c r="D178" s="136">
        <v>4492</v>
      </c>
      <c r="E178" s="136">
        <v>20765</v>
      </c>
      <c r="F178" s="136">
        <v>1501</v>
      </c>
      <c r="G178" s="136">
        <v>2445</v>
      </c>
      <c r="H178" s="136">
        <v>6066</v>
      </c>
      <c r="I178" s="136">
        <v>3320</v>
      </c>
      <c r="J178" s="136"/>
      <c r="K178" s="136"/>
    </row>
    <row r="179" spans="1:11" ht="25.5" customHeight="1">
      <c r="A179" s="139" t="s">
        <v>313</v>
      </c>
      <c r="B179" s="132">
        <f t="shared" si="7"/>
        <v>371</v>
      </c>
      <c r="C179" s="136">
        <v>35</v>
      </c>
      <c r="D179" s="136">
        <v>39</v>
      </c>
      <c r="E179" s="136">
        <v>181</v>
      </c>
      <c r="F179" s="136">
        <v>13</v>
      </c>
      <c r="G179" s="136">
        <v>21</v>
      </c>
      <c r="H179" s="136">
        <v>53</v>
      </c>
      <c r="I179" s="136">
        <v>29</v>
      </c>
      <c r="J179" s="136"/>
      <c r="K179" s="136"/>
    </row>
    <row r="180" spans="1:11" ht="25.5" customHeight="1">
      <c r="A180" s="139" t="s">
        <v>314</v>
      </c>
      <c r="B180" s="132">
        <f t="shared" si="7"/>
        <v>30185</v>
      </c>
      <c r="C180" s="136">
        <v>2841</v>
      </c>
      <c r="D180" s="136">
        <v>3183</v>
      </c>
      <c r="E180" s="136">
        <v>14714</v>
      </c>
      <c r="F180" s="136">
        <v>1063</v>
      </c>
      <c r="G180" s="136">
        <v>1733</v>
      </c>
      <c r="H180" s="136">
        <v>4298</v>
      </c>
      <c r="I180" s="136">
        <v>2353</v>
      </c>
      <c r="J180" s="136"/>
      <c r="K180" s="136"/>
    </row>
    <row r="181" spans="1:11" ht="25.5" customHeight="1">
      <c r="A181" s="139" t="s">
        <v>315</v>
      </c>
      <c r="B181" s="132">
        <f t="shared" si="7"/>
        <v>5100</v>
      </c>
      <c r="C181" s="136">
        <v>717</v>
      </c>
      <c r="D181" s="136">
        <v>493</v>
      </c>
      <c r="E181" s="136">
        <v>1895</v>
      </c>
      <c r="F181" s="136">
        <v>145</v>
      </c>
      <c r="G181" s="136">
        <v>252</v>
      </c>
      <c r="H181" s="136">
        <v>987</v>
      </c>
      <c r="I181" s="136">
        <v>611</v>
      </c>
      <c r="J181" s="136"/>
      <c r="K181" s="136"/>
    </row>
    <row r="182" spans="1:11" ht="25.5" customHeight="1">
      <c r="A182" s="139" t="s">
        <v>316</v>
      </c>
      <c r="B182" s="132">
        <f t="shared" si="7"/>
        <v>44207</v>
      </c>
      <c r="C182" s="136">
        <v>8173</v>
      </c>
      <c r="D182" s="136">
        <v>3838</v>
      </c>
      <c r="E182" s="136">
        <v>11370</v>
      </c>
      <c r="F182" s="136">
        <v>916</v>
      </c>
      <c r="G182" s="136">
        <v>1799</v>
      </c>
      <c r="H182" s="136">
        <v>10696</v>
      </c>
      <c r="I182" s="136">
        <v>7043</v>
      </c>
      <c r="J182" s="136">
        <v>186</v>
      </c>
      <c r="K182" s="136">
        <v>186</v>
      </c>
    </row>
    <row r="183" spans="1:11" ht="25.5" customHeight="1">
      <c r="A183" s="139" t="s">
        <v>317</v>
      </c>
      <c r="B183" s="132">
        <f t="shared" si="7"/>
        <v>22438</v>
      </c>
      <c r="C183" s="136">
        <v>2173</v>
      </c>
      <c r="D183" s="136">
        <v>4365</v>
      </c>
      <c r="E183" s="136">
        <v>5060</v>
      </c>
      <c r="F183" s="136">
        <v>550</v>
      </c>
      <c r="G183" s="136">
        <v>7619</v>
      </c>
      <c r="H183" s="136"/>
      <c r="I183" s="136">
        <v>2671</v>
      </c>
      <c r="J183" s="136"/>
      <c r="K183" s="136"/>
    </row>
    <row r="184" spans="1:11" ht="25.5" customHeight="1">
      <c r="A184" s="139" t="s">
        <v>318</v>
      </c>
      <c r="B184" s="132">
        <f t="shared" si="7"/>
        <v>273</v>
      </c>
      <c r="C184" s="136"/>
      <c r="D184" s="136"/>
      <c r="E184" s="136"/>
      <c r="F184" s="136">
        <v>39</v>
      </c>
      <c r="G184" s="136"/>
      <c r="H184" s="136"/>
      <c r="I184" s="136"/>
      <c r="J184" s="136"/>
      <c r="K184" s="136">
        <v>234</v>
      </c>
    </row>
    <row r="185" spans="1:11" ht="25.5" customHeight="1">
      <c r="A185" s="139" t="s">
        <v>319</v>
      </c>
      <c r="B185" s="132">
        <f t="shared" si="7"/>
        <v>10628</v>
      </c>
      <c r="C185" s="136">
        <v>1671</v>
      </c>
      <c r="D185" s="136">
        <v>1030</v>
      </c>
      <c r="E185" s="136">
        <v>2617</v>
      </c>
      <c r="F185" s="136">
        <v>1027</v>
      </c>
      <c r="G185" s="136">
        <v>1808</v>
      </c>
      <c r="H185" s="136">
        <v>1042</v>
      </c>
      <c r="I185" s="136">
        <v>1433</v>
      </c>
      <c r="J185" s="136"/>
      <c r="K185" s="136"/>
    </row>
    <row r="186" spans="1:11" ht="25.5" customHeight="1">
      <c r="A186" s="139" t="s">
        <v>320</v>
      </c>
      <c r="B186" s="132">
        <f t="shared" si="7"/>
        <v>4960</v>
      </c>
      <c r="C186" s="136"/>
      <c r="D186" s="136"/>
      <c r="E186" s="136"/>
      <c r="F186" s="136">
        <v>2000</v>
      </c>
      <c r="G186" s="136"/>
      <c r="H186" s="136">
        <v>2300</v>
      </c>
      <c r="I186" s="136">
        <v>660</v>
      </c>
      <c r="J186" s="136"/>
      <c r="K186" s="136"/>
    </row>
    <row r="187" spans="1:11" ht="25.5" customHeight="1">
      <c r="A187" s="139" t="s">
        <v>321</v>
      </c>
      <c r="B187" s="132">
        <f t="shared" si="7"/>
        <v>3240</v>
      </c>
      <c r="C187" s="136"/>
      <c r="D187" s="136">
        <v>480</v>
      </c>
      <c r="E187" s="136">
        <v>1080</v>
      </c>
      <c r="F187" s="136"/>
      <c r="G187" s="136">
        <v>1520</v>
      </c>
      <c r="H187" s="136"/>
      <c r="I187" s="136">
        <v>160</v>
      </c>
      <c r="J187" s="136"/>
      <c r="K187" s="136"/>
    </row>
    <row r="188" spans="1:11" ht="25.5" customHeight="1">
      <c r="A188" s="139" t="s">
        <v>322</v>
      </c>
      <c r="B188" s="132">
        <f t="shared" si="7"/>
        <v>1280</v>
      </c>
      <c r="C188" s="136">
        <v>160</v>
      </c>
      <c r="D188" s="136">
        <v>640</v>
      </c>
      <c r="E188" s="136"/>
      <c r="F188" s="136"/>
      <c r="G188" s="136"/>
      <c r="H188" s="136">
        <v>480</v>
      </c>
      <c r="I188" s="136"/>
      <c r="J188" s="136"/>
      <c r="K188" s="136"/>
    </row>
    <row r="189" spans="1:11" ht="25.5" customHeight="1">
      <c r="A189" s="139" t="s">
        <v>323</v>
      </c>
      <c r="B189" s="132">
        <f t="shared" si="7"/>
        <v>5520</v>
      </c>
      <c r="C189" s="136"/>
      <c r="D189" s="136">
        <v>1920</v>
      </c>
      <c r="E189" s="136">
        <v>600</v>
      </c>
      <c r="F189" s="136"/>
      <c r="G189" s="136">
        <v>1560</v>
      </c>
      <c r="H189" s="136"/>
      <c r="I189" s="136">
        <v>1440</v>
      </c>
      <c r="J189" s="136"/>
      <c r="K189" s="136"/>
    </row>
    <row r="190" spans="1:11" ht="25.5" customHeight="1">
      <c r="A190" s="139" t="s">
        <v>324</v>
      </c>
      <c r="B190" s="132">
        <f t="shared" si="7"/>
        <v>1680</v>
      </c>
      <c r="C190" s="136">
        <v>480</v>
      </c>
      <c r="D190" s="136">
        <v>480</v>
      </c>
      <c r="E190" s="136"/>
      <c r="F190" s="136">
        <v>480</v>
      </c>
      <c r="G190" s="136"/>
      <c r="H190" s="136"/>
      <c r="I190" s="136">
        <v>240</v>
      </c>
      <c r="J190" s="136"/>
      <c r="K190" s="136"/>
    </row>
    <row r="191" spans="1:11" ht="25.5" customHeight="1">
      <c r="A191" s="139" t="s">
        <v>325</v>
      </c>
      <c r="B191" s="132">
        <f t="shared" si="7"/>
        <v>80</v>
      </c>
      <c r="C191" s="136"/>
      <c r="D191" s="136"/>
      <c r="E191" s="136"/>
      <c r="F191" s="136"/>
      <c r="G191" s="136"/>
      <c r="H191" s="136"/>
      <c r="I191" s="136">
        <v>80</v>
      </c>
      <c r="J191" s="136"/>
      <c r="K191" s="136"/>
    </row>
    <row r="192" spans="1:11" ht="25.5" customHeight="1">
      <c r="A192" s="139" t="s">
        <v>326</v>
      </c>
      <c r="B192" s="132">
        <f t="shared" si="7"/>
        <v>495</v>
      </c>
      <c r="C192" s="136"/>
      <c r="D192" s="136">
        <v>135</v>
      </c>
      <c r="E192" s="136"/>
      <c r="F192" s="136">
        <v>45</v>
      </c>
      <c r="G192" s="136">
        <v>135</v>
      </c>
      <c r="H192" s="136">
        <v>45</v>
      </c>
      <c r="I192" s="136">
        <v>135</v>
      </c>
      <c r="J192" s="136"/>
      <c r="K192" s="136"/>
    </row>
    <row r="193" spans="1:11" ht="25.5" customHeight="1">
      <c r="A193" s="139" t="s">
        <v>327</v>
      </c>
      <c r="B193" s="132">
        <f t="shared" si="7"/>
        <v>50</v>
      </c>
      <c r="C193" s="136"/>
      <c r="D193" s="136"/>
      <c r="E193" s="136"/>
      <c r="F193" s="136"/>
      <c r="G193" s="136">
        <v>50</v>
      </c>
      <c r="H193" s="136"/>
      <c r="I193" s="136"/>
      <c r="J193" s="136"/>
      <c r="K193" s="136"/>
    </row>
    <row r="194" spans="1:11" ht="25.5" customHeight="1">
      <c r="A194" s="139" t="s">
        <v>328</v>
      </c>
      <c r="B194" s="132">
        <f t="shared" si="7"/>
        <v>1380</v>
      </c>
      <c r="C194" s="136">
        <v>135</v>
      </c>
      <c r="D194" s="136">
        <v>470</v>
      </c>
      <c r="E194" s="136">
        <v>45</v>
      </c>
      <c r="F194" s="136">
        <v>270</v>
      </c>
      <c r="G194" s="136">
        <v>50</v>
      </c>
      <c r="H194" s="136">
        <v>275</v>
      </c>
      <c r="I194" s="136">
        <v>135</v>
      </c>
      <c r="J194" s="136"/>
      <c r="K194" s="136"/>
    </row>
    <row r="195" spans="1:11" ht="25.5" customHeight="1">
      <c r="A195" s="139" t="s">
        <v>329</v>
      </c>
      <c r="B195" s="132">
        <f t="shared" si="7"/>
        <v>1994</v>
      </c>
      <c r="C195" s="136">
        <v>324.2</v>
      </c>
      <c r="D195" s="136">
        <v>266</v>
      </c>
      <c r="E195" s="136">
        <v>287</v>
      </c>
      <c r="F195" s="136">
        <v>286</v>
      </c>
      <c r="G195" s="136">
        <v>50</v>
      </c>
      <c r="H195" s="136">
        <v>464</v>
      </c>
      <c r="I195" s="136">
        <v>317.2</v>
      </c>
      <c r="J195" s="136"/>
      <c r="K195" s="136"/>
    </row>
    <row r="196" spans="1:11" ht="25.5" customHeight="1">
      <c r="A196" s="139" t="s">
        <v>329</v>
      </c>
      <c r="B196" s="132">
        <f t="shared" si="7"/>
        <v>270</v>
      </c>
      <c r="C196" s="136">
        <v>90</v>
      </c>
      <c r="D196" s="136"/>
      <c r="E196" s="136">
        <v>135</v>
      </c>
      <c r="F196" s="136"/>
      <c r="G196" s="136"/>
      <c r="H196" s="136">
        <v>45</v>
      </c>
      <c r="I196" s="136"/>
      <c r="J196" s="136"/>
      <c r="K196" s="136"/>
    </row>
    <row r="197" spans="1:11" ht="25.5" customHeight="1">
      <c r="A197" s="139" t="s">
        <v>330</v>
      </c>
      <c r="B197" s="132">
        <f t="shared" si="7"/>
        <v>730</v>
      </c>
      <c r="C197" s="136">
        <v>145</v>
      </c>
      <c r="D197" s="136">
        <v>45</v>
      </c>
      <c r="E197" s="136">
        <v>180</v>
      </c>
      <c r="F197" s="136">
        <v>90</v>
      </c>
      <c r="G197" s="136">
        <v>135</v>
      </c>
      <c r="H197" s="136">
        <v>45</v>
      </c>
      <c r="I197" s="136">
        <v>90</v>
      </c>
      <c r="J197" s="136"/>
      <c r="K197" s="136"/>
    </row>
    <row r="198" spans="1:11" ht="25.5" customHeight="1">
      <c r="A198" s="139" t="s">
        <v>331</v>
      </c>
      <c r="B198" s="132">
        <f t="shared" si="7"/>
        <v>10</v>
      </c>
      <c r="C198" s="136"/>
      <c r="D198" s="136"/>
      <c r="E198" s="136"/>
      <c r="F198" s="136">
        <v>10</v>
      </c>
      <c r="G198" s="136"/>
      <c r="H198" s="136"/>
      <c r="I198" s="136"/>
      <c r="J198" s="136"/>
      <c r="K198" s="136"/>
    </row>
    <row r="199" spans="1:11" ht="25.5" customHeight="1">
      <c r="A199" s="139" t="s">
        <v>332</v>
      </c>
      <c r="B199" s="132">
        <f t="shared" si="7"/>
        <v>900</v>
      </c>
      <c r="C199" s="136">
        <v>900</v>
      </c>
      <c r="D199" s="136"/>
      <c r="E199" s="136"/>
      <c r="F199" s="136"/>
      <c r="G199" s="136"/>
      <c r="H199" s="136"/>
      <c r="I199" s="136"/>
      <c r="J199" s="136"/>
      <c r="K199" s="136"/>
    </row>
    <row r="200" spans="1:11" ht="25.5" customHeight="1">
      <c r="A200" s="139" t="s">
        <v>333</v>
      </c>
      <c r="B200" s="132">
        <f t="shared" si="7"/>
        <v>1593</v>
      </c>
      <c r="C200" s="136"/>
      <c r="D200" s="136"/>
      <c r="E200" s="136"/>
      <c r="F200" s="136"/>
      <c r="G200" s="136">
        <v>1261</v>
      </c>
      <c r="H200" s="136"/>
      <c r="I200" s="136">
        <v>166</v>
      </c>
      <c r="J200" s="136"/>
      <c r="K200" s="136">
        <v>166</v>
      </c>
    </row>
    <row r="201" spans="1:11" ht="25.5" customHeight="1">
      <c r="A201" s="139" t="s">
        <v>334</v>
      </c>
      <c r="B201" s="132">
        <f t="shared" si="7"/>
        <v>930</v>
      </c>
      <c r="C201" s="136"/>
      <c r="D201" s="136"/>
      <c r="E201" s="136"/>
      <c r="F201" s="136"/>
      <c r="G201" s="136"/>
      <c r="H201" s="136"/>
      <c r="I201" s="136">
        <v>930</v>
      </c>
      <c r="J201" s="136"/>
      <c r="K201" s="136"/>
    </row>
    <row r="202" spans="1:11" ht="25.5" customHeight="1">
      <c r="A202" s="139" t="s">
        <v>335</v>
      </c>
      <c r="B202" s="132">
        <f t="shared" si="7"/>
        <v>11527</v>
      </c>
      <c r="C202" s="136">
        <v>1909</v>
      </c>
      <c r="D202" s="136">
        <v>651</v>
      </c>
      <c r="E202" s="136">
        <v>756</v>
      </c>
      <c r="F202" s="136">
        <v>1711</v>
      </c>
      <c r="G202" s="136">
        <v>1212</v>
      </c>
      <c r="H202" s="136">
        <v>1597</v>
      </c>
      <c r="I202" s="136">
        <v>3691</v>
      </c>
      <c r="J202" s="136"/>
      <c r="K202" s="136"/>
    </row>
    <row r="203" spans="1:11" ht="25.5" customHeight="1">
      <c r="A203" s="139" t="s">
        <v>336</v>
      </c>
      <c r="B203" s="132">
        <f t="shared" si="7"/>
        <v>80</v>
      </c>
      <c r="C203" s="136"/>
      <c r="D203" s="136"/>
      <c r="E203" s="136">
        <v>80</v>
      </c>
      <c r="F203" s="136"/>
      <c r="G203" s="136"/>
      <c r="H203" s="136"/>
      <c r="I203" s="136"/>
      <c r="J203" s="136"/>
      <c r="K203" s="136"/>
    </row>
    <row r="204" spans="1:11" ht="25.5" customHeight="1">
      <c r="A204" s="139" t="s">
        <v>337</v>
      </c>
      <c r="B204" s="132">
        <f t="shared" si="7"/>
        <v>586</v>
      </c>
      <c r="C204" s="136"/>
      <c r="D204" s="136"/>
      <c r="E204" s="136"/>
      <c r="F204" s="136"/>
      <c r="G204" s="136"/>
      <c r="H204" s="136"/>
      <c r="I204" s="136">
        <v>586</v>
      </c>
      <c r="J204" s="136"/>
      <c r="K204" s="136"/>
    </row>
    <row r="205" spans="1:11" ht="25.5" customHeight="1">
      <c r="A205" s="139" t="s">
        <v>338</v>
      </c>
      <c r="B205" s="132">
        <f t="shared" si="7"/>
        <v>13</v>
      </c>
      <c r="C205" s="136">
        <v>1.56</v>
      </c>
      <c r="D205" s="136">
        <v>1.32</v>
      </c>
      <c r="E205" s="136">
        <v>1.8</v>
      </c>
      <c r="F205" s="136">
        <v>2.4</v>
      </c>
      <c r="G205" s="136">
        <v>1.68</v>
      </c>
      <c r="H205" s="136">
        <v>3.48</v>
      </c>
      <c r="I205" s="136">
        <v>0.72</v>
      </c>
      <c r="J205" s="136"/>
      <c r="K205" s="136"/>
    </row>
    <row r="206" spans="1:11" ht="25.5" customHeight="1">
      <c r="A206" s="139" t="s">
        <v>339</v>
      </c>
      <c r="B206" s="132">
        <f t="shared" si="7"/>
        <v>24</v>
      </c>
      <c r="C206" s="136">
        <v>4</v>
      </c>
      <c r="D206" s="136">
        <v>4</v>
      </c>
      <c r="E206" s="136"/>
      <c r="F206" s="136">
        <v>4</v>
      </c>
      <c r="G206" s="136">
        <v>4</v>
      </c>
      <c r="H206" s="136">
        <v>4</v>
      </c>
      <c r="I206" s="136">
        <v>4</v>
      </c>
      <c r="J206" s="136"/>
      <c r="K206" s="136"/>
    </row>
    <row r="207" spans="1:11" ht="25.5" customHeight="1">
      <c r="A207" s="139" t="s">
        <v>1688</v>
      </c>
      <c r="B207" s="132">
        <f t="shared" si="7"/>
        <v>133</v>
      </c>
      <c r="C207" s="136"/>
      <c r="D207" s="136"/>
      <c r="E207" s="136"/>
      <c r="F207" s="136"/>
      <c r="G207" s="136">
        <v>133</v>
      </c>
      <c r="H207" s="136"/>
      <c r="I207" s="136"/>
      <c r="J207" s="136"/>
      <c r="K207" s="136"/>
    </row>
    <row r="208" spans="1:11" ht="25.5" customHeight="1">
      <c r="A208" s="139" t="s">
        <v>340</v>
      </c>
      <c r="B208" s="132">
        <f t="shared" si="7"/>
        <v>2320</v>
      </c>
      <c r="C208" s="136"/>
      <c r="D208" s="136"/>
      <c r="E208" s="136">
        <v>180</v>
      </c>
      <c r="F208" s="136">
        <v>536</v>
      </c>
      <c r="G208" s="136">
        <v>354</v>
      </c>
      <c r="H208" s="136">
        <v>660</v>
      </c>
      <c r="I208" s="136">
        <v>418</v>
      </c>
      <c r="J208" s="136"/>
      <c r="K208" s="136">
        <v>172</v>
      </c>
    </row>
    <row r="209" spans="1:11" ht="25.5" customHeight="1">
      <c r="A209" s="139" t="s">
        <v>341</v>
      </c>
      <c r="B209" s="132">
        <f t="shared" si="7"/>
        <v>17600</v>
      </c>
      <c r="C209" s="136">
        <v>2800</v>
      </c>
      <c r="D209" s="136">
        <v>1200</v>
      </c>
      <c r="E209" s="136">
        <v>4000</v>
      </c>
      <c r="F209" s="136">
        <v>2800</v>
      </c>
      <c r="G209" s="136">
        <v>2000</v>
      </c>
      <c r="H209" s="136">
        <v>2800</v>
      </c>
      <c r="I209" s="136">
        <v>1200</v>
      </c>
      <c r="J209" s="136">
        <v>800</v>
      </c>
      <c r="K209" s="136"/>
    </row>
    <row r="210" spans="1:11" ht="25.5" customHeight="1">
      <c r="A210" s="139" t="s">
        <v>342</v>
      </c>
      <c r="B210" s="132">
        <f t="shared" si="7"/>
        <v>3106</v>
      </c>
      <c r="C210" s="136"/>
      <c r="D210" s="136">
        <v>674</v>
      </c>
      <c r="E210" s="136"/>
      <c r="F210" s="136"/>
      <c r="G210" s="136">
        <v>1035</v>
      </c>
      <c r="H210" s="136"/>
      <c r="I210" s="136">
        <v>1397</v>
      </c>
      <c r="J210" s="136"/>
      <c r="K210" s="136"/>
    </row>
    <row r="211" spans="1:11" ht="25.5" customHeight="1">
      <c r="A211" s="139" t="s">
        <v>343</v>
      </c>
      <c r="B211" s="132">
        <f t="shared" si="7"/>
        <v>650</v>
      </c>
      <c r="C211" s="136"/>
      <c r="D211" s="136"/>
      <c r="E211" s="136">
        <v>650</v>
      </c>
      <c r="F211" s="136"/>
      <c r="G211" s="136"/>
      <c r="H211" s="136"/>
      <c r="I211" s="136"/>
      <c r="J211" s="136"/>
      <c r="K211" s="136"/>
    </row>
    <row r="212" spans="1:11" ht="25.5" customHeight="1">
      <c r="A212" s="139" t="s">
        <v>344</v>
      </c>
      <c r="B212" s="132">
        <f t="shared" si="7"/>
        <v>33</v>
      </c>
      <c r="C212" s="136"/>
      <c r="D212" s="136"/>
      <c r="E212" s="136"/>
      <c r="F212" s="136">
        <v>33</v>
      </c>
      <c r="G212" s="136"/>
      <c r="H212" s="136"/>
      <c r="I212" s="136"/>
      <c r="J212" s="136"/>
      <c r="K212" s="136"/>
    </row>
    <row r="213" spans="1:11" ht="25.5" customHeight="1">
      <c r="A213" s="139" t="s">
        <v>345</v>
      </c>
      <c r="B213" s="132">
        <f t="shared" si="7"/>
        <v>1380</v>
      </c>
      <c r="C213" s="136"/>
      <c r="D213" s="136"/>
      <c r="E213" s="136"/>
      <c r="F213" s="136">
        <v>1380</v>
      </c>
      <c r="G213" s="136"/>
      <c r="H213" s="136"/>
      <c r="I213" s="136"/>
      <c r="J213" s="136"/>
      <c r="K213" s="136"/>
    </row>
    <row r="214" spans="1:11" ht="25.5" customHeight="1">
      <c r="A214" s="139" t="s">
        <v>346</v>
      </c>
      <c r="B214" s="132">
        <f t="shared" si="7"/>
        <v>3383</v>
      </c>
      <c r="C214" s="136"/>
      <c r="D214" s="136">
        <v>1541.5</v>
      </c>
      <c r="E214" s="136"/>
      <c r="F214" s="136">
        <v>341.5</v>
      </c>
      <c r="G214" s="136"/>
      <c r="H214" s="136"/>
      <c r="I214" s="136"/>
      <c r="J214" s="136">
        <v>1500</v>
      </c>
      <c r="K214" s="136"/>
    </row>
    <row r="215" spans="1:11" ht="25.5" customHeight="1">
      <c r="A215" s="139" t="s">
        <v>347</v>
      </c>
      <c r="B215" s="132">
        <f t="shared" si="7"/>
        <v>2200</v>
      </c>
      <c r="C215" s="136"/>
      <c r="D215" s="136"/>
      <c r="E215" s="136"/>
      <c r="F215" s="136"/>
      <c r="G215" s="136"/>
      <c r="H215" s="136">
        <v>1000</v>
      </c>
      <c r="I215" s="136">
        <v>1200</v>
      </c>
      <c r="J215" s="136"/>
      <c r="K215" s="136"/>
    </row>
    <row r="216" spans="1:11" ht="25.5" customHeight="1">
      <c r="A216" s="139" t="s">
        <v>348</v>
      </c>
      <c r="B216" s="132">
        <f t="shared" si="7"/>
        <v>3205</v>
      </c>
      <c r="C216" s="136">
        <v>780</v>
      </c>
      <c r="D216" s="136">
        <v>930</v>
      </c>
      <c r="E216" s="136">
        <v>230</v>
      </c>
      <c r="F216" s="136">
        <v>400</v>
      </c>
      <c r="G216" s="136">
        <v>100</v>
      </c>
      <c r="H216" s="136">
        <v>310</v>
      </c>
      <c r="I216" s="136">
        <v>375</v>
      </c>
      <c r="J216" s="136">
        <v>80</v>
      </c>
      <c r="K216" s="136"/>
    </row>
    <row r="217" spans="1:11" ht="25.5" customHeight="1">
      <c r="A217" s="139" t="s">
        <v>349</v>
      </c>
      <c r="B217" s="132">
        <f t="shared" si="7"/>
        <v>1808</v>
      </c>
      <c r="C217" s="136"/>
      <c r="D217" s="136"/>
      <c r="E217" s="136"/>
      <c r="F217" s="136"/>
      <c r="G217" s="136"/>
      <c r="H217" s="136">
        <v>828</v>
      </c>
      <c r="I217" s="136">
        <v>980</v>
      </c>
      <c r="J217" s="136"/>
      <c r="K217" s="136"/>
    </row>
    <row r="218" spans="1:11" ht="25.5" customHeight="1">
      <c r="A218" s="139" t="s">
        <v>350</v>
      </c>
      <c r="B218" s="132">
        <f t="shared" si="7"/>
        <v>11073</v>
      </c>
      <c r="C218" s="136">
        <v>1619</v>
      </c>
      <c r="D218" s="136"/>
      <c r="E218" s="136">
        <v>6268</v>
      </c>
      <c r="F218" s="136"/>
      <c r="G218" s="136">
        <v>243</v>
      </c>
      <c r="H218" s="136">
        <v>2302</v>
      </c>
      <c r="I218" s="136">
        <v>482</v>
      </c>
      <c r="J218" s="136">
        <v>159</v>
      </c>
      <c r="K218" s="136"/>
    </row>
    <row r="219" spans="1:11" ht="25.5" customHeight="1">
      <c r="A219" s="139" t="s">
        <v>351</v>
      </c>
      <c r="B219" s="132">
        <f t="shared" si="7"/>
        <v>680</v>
      </c>
      <c r="C219" s="136"/>
      <c r="D219" s="136"/>
      <c r="E219" s="136"/>
      <c r="F219" s="136"/>
      <c r="G219" s="136">
        <v>180</v>
      </c>
      <c r="H219" s="136"/>
      <c r="I219" s="136">
        <v>500</v>
      </c>
      <c r="J219" s="136"/>
      <c r="K219" s="136"/>
    </row>
    <row r="220" spans="1:11" ht="25.5" customHeight="1">
      <c r="A220" s="139" t="s">
        <v>352</v>
      </c>
      <c r="B220" s="132">
        <f t="shared" si="7"/>
        <v>339</v>
      </c>
      <c r="C220" s="136"/>
      <c r="D220" s="136"/>
      <c r="E220" s="136">
        <v>39</v>
      </c>
      <c r="F220" s="136"/>
      <c r="G220" s="136"/>
      <c r="H220" s="136"/>
      <c r="I220" s="136"/>
      <c r="J220" s="136">
        <v>300</v>
      </c>
      <c r="K220" s="136"/>
    </row>
    <row r="221" spans="1:11" ht="25.5" customHeight="1">
      <c r="A221" s="139" t="s">
        <v>353</v>
      </c>
      <c r="B221" s="132">
        <f t="shared" si="7"/>
        <v>101</v>
      </c>
      <c r="C221" s="136"/>
      <c r="D221" s="136">
        <v>17.7</v>
      </c>
      <c r="E221" s="136">
        <v>19</v>
      </c>
      <c r="F221" s="136">
        <v>19</v>
      </c>
      <c r="G221" s="136">
        <v>19</v>
      </c>
      <c r="H221" s="136"/>
      <c r="I221" s="136">
        <v>26.5</v>
      </c>
      <c r="J221" s="136"/>
      <c r="K221" s="136"/>
    </row>
    <row r="222" spans="1:11" ht="25.5" customHeight="1">
      <c r="A222" s="139" t="s">
        <v>354</v>
      </c>
      <c r="B222" s="132">
        <f t="shared" si="7"/>
        <v>155</v>
      </c>
      <c r="C222" s="136">
        <v>10</v>
      </c>
      <c r="D222" s="136">
        <v>21</v>
      </c>
      <c r="E222" s="136">
        <v>104</v>
      </c>
      <c r="F222" s="136"/>
      <c r="G222" s="136"/>
      <c r="H222" s="136">
        <v>5</v>
      </c>
      <c r="I222" s="136">
        <v>15</v>
      </c>
      <c r="J222" s="136"/>
      <c r="K222" s="136"/>
    </row>
    <row r="223" spans="1:11" ht="25.5" customHeight="1">
      <c r="A223" s="139" t="s">
        <v>355</v>
      </c>
      <c r="B223" s="132">
        <f t="shared" ref="B223:B286" si="8">SUM(C223:K223)</f>
        <v>650</v>
      </c>
      <c r="C223" s="136"/>
      <c r="D223" s="136"/>
      <c r="E223" s="136">
        <v>650</v>
      </c>
      <c r="F223" s="136"/>
      <c r="G223" s="136"/>
      <c r="H223" s="136"/>
      <c r="I223" s="136"/>
      <c r="J223" s="136"/>
      <c r="K223" s="136"/>
    </row>
    <row r="224" spans="1:11" ht="25.5" customHeight="1">
      <c r="A224" s="139" t="s">
        <v>356</v>
      </c>
      <c r="B224" s="132">
        <f t="shared" si="8"/>
        <v>550</v>
      </c>
      <c r="C224" s="136"/>
      <c r="D224" s="136"/>
      <c r="E224" s="136">
        <v>550</v>
      </c>
      <c r="F224" s="136"/>
      <c r="G224" s="136"/>
      <c r="H224" s="136"/>
      <c r="I224" s="136"/>
      <c r="J224" s="136"/>
      <c r="K224" s="136"/>
    </row>
    <row r="225" spans="1:11" ht="25.5" customHeight="1">
      <c r="A225" s="139" t="s">
        <v>357</v>
      </c>
      <c r="B225" s="132">
        <f t="shared" si="8"/>
        <v>256</v>
      </c>
      <c r="C225" s="136">
        <v>23.22</v>
      </c>
      <c r="D225" s="136">
        <v>13.86</v>
      </c>
      <c r="E225" s="136">
        <v>145.93</v>
      </c>
      <c r="F225" s="136">
        <v>16.86</v>
      </c>
      <c r="G225" s="136">
        <v>17.75</v>
      </c>
      <c r="H225" s="136">
        <v>29.31</v>
      </c>
      <c r="I225" s="136">
        <v>8.61</v>
      </c>
      <c r="J225" s="136"/>
      <c r="K225" s="136"/>
    </row>
    <row r="226" spans="1:11" ht="25.5" customHeight="1">
      <c r="A226" s="139" t="s">
        <v>358</v>
      </c>
      <c r="B226" s="132">
        <f t="shared" si="8"/>
        <v>795</v>
      </c>
      <c r="C226" s="136">
        <v>61.59</v>
      </c>
      <c r="D226" s="136">
        <v>66.78</v>
      </c>
      <c r="E226" s="136">
        <v>432.15</v>
      </c>
      <c r="F226" s="136">
        <v>65.73</v>
      </c>
      <c r="G226" s="136">
        <v>47.09</v>
      </c>
      <c r="H226" s="136">
        <v>77.66</v>
      </c>
      <c r="I226" s="136">
        <v>43.88</v>
      </c>
      <c r="J226" s="136"/>
      <c r="K226" s="136"/>
    </row>
    <row r="227" spans="1:11" ht="25.5" customHeight="1">
      <c r="A227" s="139" t="s">
        <v>359</v>
      </c>
      <c r="B227" s="132">
        <f t="shared" si="8"/>
        <v>2449</v>
      </c>
      <c r="C227" s="136">
        <v>343.27</v>
      </c>
      <c r="D227" s="136">
        <v>375.07</v>
      </c>
      <c r="E227" s="136">
        <v>365.99</v>
      </c>
      <c r="F227" s="136">
        <v>279</v>
      </c>
      <c r="G227" s="136">
        <v>420.91</v>
      </c>
      <c r="H227" s="136">
        <v>549.12</v>
      </c>
      <c r="I227" s="136">
        <v>115.44</v>
      </c>
      <c r="J227" s="136"/>
      <c r="K227" s="136"/>
    </row>
    <row r="228" spans="1:11" ht="25.5" customHeight="1">
      <c r="A228" s="139" t="s">
        <v>360</v>
      </c>
      <c r="B228" s="132">
        <f t="shared" si="8"/>
        <v>2622</v>
      </c>
      <c r="C228" s="136">
        <v>345.16</v>
      </c>
      <c r="D228" s="136">
        <v>457.28</v>
      </c>
      <c r="E228" s="136">
        <v>323.81</v>
      </c>
      <c r="F228" s="136">
        <v>330.09</v>
      </c>
      <c r="G228" s="136">
        <v>497.46</v>
      </c>
      <c r="H228" s="136">
        <v>549.46</v>
      </c>
      <c r="I228" s="136">
        <v>119.13</v>
      </c>
      <c r="J228" s="136"/>
      <c r="K228" s="136"/>
    </row>
    <row r="229" spans="1:11" ht="25.5" customHeight="1">
      <c r="A229" s="139" t="s">
        <v>361</v>
      </c>
      <c r="B229" s="132">
        <f t="shared" si="8"/>
        <v>734</v>
      </c>
      <c r="C229" s="136">
        <v>64</v>
      </c>
      <c r="D229" s="136">
        <v>37.78</v>
      </c>
      <c r="E229" s="136">
        <v>393</v>
      </c>
      <c r="F229" s="136">
        <v>68.55</v>
      </c>
      <c r="G229" s="136">
        <v>46.91</v>
      </c>
      <c r="H229" s="136">
        <v>103.63</v>
      </c>
      <c r="I229" s="136">
        <v>19.88</v>
      </c>
      <c r="J229" s="136"/>
      <c r="K229" s="136"/>
    </row>
    <row r="230" spans="1:11" ht="25.5" customHeight="1">
      <c r="A230" s="139" t="s">
        <v>362</v>
      </c>
      <c r="B230" s="132">
        <f t="shared" si="8"/>
        <v>47</v>
      </c>
      <c r="C230" s="136">
        <v>3.32</v>
      </c>
      <c r="D230" s="136">
        <v>2.59</v>
      </c>
      <c r="E230" s="136">
        <v>27.3</v>
      </c>
      <c r="F230" s="136">
        <v>3.15</v>
      </c>
      <c r="G230" s="136">
        <v>1.61</v>
      </c>
      <c r="H230" s="136">
        <v>4</v>
      </c>
      <c r="I230" s="136">
        <v>5.48</v>
      </c>
      <c r="J230" s="136"/>
      <c r="K230" s="136"/>
    </row>
    <row r="231" spans="1:11" ht="25.5" customHeight="1">
      <c r="A231" s="139" t="s">
        <v>363</v>
      </c>
      <c r="B231" s="132">
        <f t="shared" si="8"/>
        <v>300</v>
      </c>
      <c r="C231" s="136">
        <v>20</v>
      </c>
      <c r="D231" s="136">
        <v>35</v>
      </c>
      <c r="E231" s="136">
        <v>150</v>
      </c>
      <c r="F231" s="136">
        <v>20</v>
      </c>
      <c r="G231" s="136">
        <v>20</v>
      </c>
      <c r="H231" s="136">
        <v>20</v>
      </c>
      <c r="I231" s="136">
        <v>35</v>
      </c>
      <c r="J231" s="136"/>
      <c r="K231" s="136"/>
    </row>
    <row r="232" spans="1:11" ht="25.5" customHeight="1">
      <c r="A232" s="139" t="s">
        <v>364</v>
      </c>
      <c r="B232" s="132">
        <f t="shared" si="8"/>
        <v>380</v>
      </c>
      <c r="C232" s="136"/>
      <c r="D232" s="136"/>
      <c r="E232" s="136"/>
      <c r="F232" s="136"/>
      <c r="G232" s="136">
        <v>200</v>
      </c>
      <c r="H232" s="136"/>
      <c r="I232" s="136">
        <v>180</v>
      </c>
      <c r="J232" s="136"/>
      <c r="K232" s="136"/>
    </row>
    <row r="233" spans="1:11" ht="25.5" customHeight="1">
      <c r="A233" s="139" t="s">
        <v>365</v>
      </c>
      <c r="B233" s="132">
        <f t="shared" si="8"/>
        <v>740</v>
      </c>
      <c r="C233" s="136">
        <v>60</v>
      </c>
      <c r="D233" s="136">
        <v>60</v>
      </c>
      <c r="E233" s="136">
        <v>290</v>
      </c>
      <c r="F233" s="136">
        <v>60</v>
      </c>
      <c r="G233" s="136">
        <v>90</v>
      </c>
      <c r="H233" s="136">
        <v>60</v>
      </c>
      <c r="I233" s="136">
        <v>120</v>
      </c>
      <c r="J233" s="136"/>
      <c r="K233" s="136"/>
    </row>
    <row r="234" spans="1:11" ht="25.5" customHeight="1">
      <c r="A234" s="139" t="s">
        <v>366</v>
      </c>
      <c r="B234" s="132">
        <f t="shared" si="8"/>
        <v>188</v>
      </c>
      <c r="C234" s="136"/>
      <c r="D234" s="136"/>
      <c r="E234" s="136">
        <v>188</v>
      </c>
      <c r="F234" s="136"/>
      <c r="G234" s="136"/>
      <c r="H234" s="136"/>
      <c r="I234" s="136"/>
      <c r="J234" s="136"/>
      <c r="K234" s="136"/>
    </row>
    <row r="235" spans="1:11" ht="25.5" customHeight="1">
      <c r="A235" s="139" t="s">
        <v>367</v>
      </c>
      <c r="B235" s="132">
        <f t="shared" si="8"/>
        <v>2</v>
      </c>
      <c r="C235" s="136">
        <v>1.72</v>
      </c>
      <c r="D235" s="136"/>
      <c r="E235" s="136"/>
      <c r="F235" s="136"/>
      <c r="G235" s="136"/>
      <c r="H235" s="136"/>
      <c r="I235" s="136"/>
      <c r="J235" s="136"/>
      <c r="K235" s="136"/>
    </row>
    <row r="236" spans="1:11" ht="25.5" customHeight="1">
      <c r="A236" s="139" t="s">
        <v>368</v>
      </c>
      <c r="B236" s="132">
        <f t="shared" si="8"/>
        <v>1327</v>
      </c>
      <c r="C236" s="136"/>
      <c r="D236" s="136"/>
      <c r="E236" s="136">
        <v>1327</v>
      </c>
      <c r="F236" s="136"/>
      <c r="G236" s="136"/>
      <c r="H236" s="136"/>
      <c r="I236" s="136"/>
      <c r="J236" s="136"/>
      <c r="K236" s="136"/>
    </row>
    <row r="237" spans="1:11" ht="25.5" customHeight="1">
      <c r="A237" s="139" t="s">
        <v>369</v>
      </c>
      <c r="B237" s="132">
        <f t="shared" si="8"/>
        <v>672</v>
      </c>
      <c r="C237" s="136">
        <v>224</v>
      </c>
      <c r="D237" s="136"/>
      <c r="E237" s="136"/>
      <c r="F237" s="136"/>
      <c r="G237" s="136">
        <v>224</v>
      </c>
      <c r="H237" s="136"/>
      <c r="I237" s="136">
        <v>224</v>
      </c>
      <c r="J237" s="136"/>
      <c r="K237" s="136"/>
    </row>
    <row r="238" spans="1:11" ht="25.5" customHeight="1">
      <c r="A238" s="139" t="s">
        <v>370</v>
      </c>
      <c r="B238" s="132">
        <f t="shared" si="8"/>
        <v>3240</v>
      </c>
      <c r="C238" s="136"/>
      <c r="D238" s="136"/>
      <c r="E238" s="136">
        <v>2190</v>
      </c>
      <c r="F238" s="136">
        <v>300</v>
      </c>
      <c r="G238" s="136"/>
      <c r="H238" s="136">
        <v>300</v>
      </c>
      <c r="I238" s="136">
        <v>450</v>
      </c>
      <c r="J238" s="136"/>
      <c r="K238" s="136"/>
    </row>
    <row r="239" spans="1:11" ht="25.5" customHeight="1">
      <c r="A239" s="139" t="s">
        <v>371</v>
      </c>
      <c r="B239" s="132">
        <f t="shared" si="8"/>
        <v>1000</v>
      </c>
      <c r="C239" s="136"/>
      <c r="D239" s="136"/>
      <c r="E239" s="136">
        <v>1000</v>
      </c>
      <c r="F239" s="136"/>
      <c r="G239" s="136"/>
      <c r="H239" s="136"/>
      <c r="I239" s="136"/>
      <c r="J239" s="136"/>
      <c r="K239" s="136"/>
    </row>
    <row r="240" spans="1:11" ht="25.5" customHeight="1">
      <c r="A240" s="139" t="s">
        <v>372</v>
      </c>
      <c r="B240" s="132">
        <f t="shared" si="8"/>
        <v>2600</v>
      </c>
      <c r="C240" s="136"/>
      <c r="D240" s="136"/>
      <c r="E240" s="136">
        <v>2600</v>
      </c>
      <c r="F240" s="136"/>
      <c r="G240" s="136"/>
      <c r="H240" s="136"/>
      <c r="I240" s="136"/>
      <c r="J240" s="136"/>
      <c r="K240" s="136"/>
    </row>
    <row r="241" spans="1:11" ht="25.5" customHeight="1">
      <c r="A241" s="139" t="s">
        <v>373</v>
      </c>
      <c r="B241" s="132">
        <f t="shared" si="8"/>
        <v>6680</v>
      </c>
      <c r="C241" s="136"/>
      <c r="D241" s="136"/>
      <c r="E241" s="136">
        <v>6680</v>
      </c>
      <c r="F241" s="136"/>
      <c r="G241" s="136"/>
      <c r="H241" s="136"/>
      <c r="I241" s="136"/>
      <c r="J241" s="136"/>
      <c r="K241" s="136"/>
    </row>
    <row r="242" spans="1:11" ht="25.5" customHeight="1">
      <c r="A242" s="139" t="s">
        <v>374</v>
      </c>
      <c r="B242" s="132">
        <f t="shared" si="8"/>
        <v>500</v>
      </c>
      <c r="C242" s="136"/>
      <c r="D242" s="136"/>
      <c r="E242" s="136"/>
      <c r="F242" s="136"/>
      <c r="G242" s="136">
        <v>500</v>
      </c>
      <c r="H242" s="136"/>
      <c r="I242" s="136"/>
      <c r="J242" s="136"/>
      <c r="K242" s="136"/>
    </row>
    <row r="243" spans="1:11" ht="25.5" customHeight="1">
      <c r="A243" s="139" t="s">
        <v>375</v>
      </c>
      <c r="B243" s="132">
        <f t="shared" si="8"/>
        <v>3893</v>
      </c>
      <c r="C243" s="136">
        <v>300</v>
      </c>
      <c r="D243" s="136">
        <v>2237</v>
      </c>
      <c r="E243" s="136">
        <v>1180</v>
      </c>
      <c r="F243" s="136"/>
      <c r="G243" s="136">
        <v>160</v>
      </c>
      <c r="H243" s="136">
        <v>15.57</v>
      </c>
      <c r="I243" s="136"/>
      <c r="J243" s="136"/>
      <c r="K243" s="136"/>
    </row>
    <row r="244" spans="1:11" ht="25.5" customHeight="1">
      <c r="A244" s="139" t="s">
        <v>376</v>
      </c>
      <c r="B244" s="132">
        <f t="shared" si="8"/>
        <v>2217</v>
      </c>
      <c r="C244" s="136">
        <v>100</v>
      </c>
      <c r="D244" s="136">
        <v>1617</v>
      </c>
      <c r="E244" s="136">
        <v>500</v>
      </c>
      <c r="F244" s="136"/>
      <c r="G244" s="136"/>
      <c r="H244" s="136"/>
      <c r="I244" s="136"/>
      <c r="J244" s="136"/>
      <c r="K244" s="136"/>
    </row>
    <row r="245" spans="1:11" ht="25.5" customHeight="1">
      <c r="A245" s="139" t="s">
        <v>377</v>
      </c>
      <c r="B245" s="132">
        <f t="shared" si="8"/>
        <v>0</v>
      </c>
      <c r="C245" s="136"/>
      <c r="D245" s="136"/>
      <c r="E245" s="136"/>
      <c r="F245" s="136"/>
      <c r="G245" s="136"/>
      <c r="H245" s="136"/>
      <c r="I245" s="136"/>
      <c r="J245" s="136"/>
      <c r="K245" s="136"/>
    </row>
    <row r="246" spans="1:11" ht="25.5" customHeight="1">
      <c r="A246" s="139" t="s">
        <v>378</v>
      </c>
      <c r="B246" s="132">
        <f t="shared" si="8"/>
        <v>3380</v>
      </c>
      <c r="C246" s="136">
        <v>600</v>
      </c>
      <c r="D246" s="136">
        <v>2200</v>
      </c>
      <c r="E246" s="136">
        <v>500</v>
      </c>
      <c r="F246" s="136">
        <v>15</v>
      </c>
      <c r="G246" s="136">
        <v>50.46</v>
      </c>
      <c r="H246" s="136">
        <v>15</v>
      </c>
      <c r="I246" s="136"/>
      <c r="J246" s="136"/>
      <c r="K246" s="136"/>
    </row>
    <row r="247" spans="1:11" ht="25.5" customHeight="1">
      <c r="A247" s="139" t="s">
        <v>379</v>
      </c>
      <c r="B247" s="132">
        <f t="shared" si="8"/>
        <v>1440</v>
      </c>
      <c r="C247" s="136"/>
      <c r="D247" s="136">
        <v>1440</v>
      </c>
      <c r="E247" s="136"/>
      <c r="F247" s="136"/>
      <c r="G247" s="136"/>
      <c r="H247" s="136"/>
      <c r="I247" s="136"/>
      <c r="J247" s="136"/>
      <c r="K247" s="136"/>
    </row>
    <row r="248" spans="1:11" ht="25.5" customHeight="1">
      <c r="A248" s="139" t="s">
        <v>380</v>
      </c>
      <c r="B248" s="132">
        <f t="shared" si="8"/>
        <v>10325</v>
      </c>
      <c r="C248" s="136">
        <v>2912.09</v>
      </c>
      <c r="D248" s="136"/>
      <c r="E248" s="136"/>
      <c r="F248" s="136">
        <v>1825.18</v>
      </c>
      <c r="G248" s="136">
        <v>5587.25</v>
      </c>
      <c r="H248" s="136"/>
      <c r="I248" s="136"/>
      <c r="J248" s="136"/>
      <c r="K248" s="136"/>
    </row>
    <row r="249" spans="1:11" ht="25.5" customHeight="1">
      <c r="A249" s="139" t="s">
        <v>381</v>
      </c>
      <c r="B249" s="132">
        <f t="shared" si="8"/>
        <v>568</v>
      </c>
      <c r="C249" s="136">
        <v>13</v>
      </c>
      <c r="D249" s="136">
        <v>124</v>
      </c>
      <c r="E249" s="136"/>
      <c r="F249" s="136"/>
      <c r="G249" s="136">
        <v>34</v>
      </c>
      <c r="H249" s="136">
        <v>397</v>
      </c>
      <c r="I249" s="136"/>
      <c r="J249" s="136"/>
      <c r="K249" s="136"/>
    </row>
    <row r="250" spans="1:11" ht="25.5" customHeight="1">
      <c r="A250" s="139" t="s">
        <v>382</v>
      </c>
      <c r="B250" s="132">
        <f t="shared" si="8"/>
        <v>15</v>
      </c>
      <c r="C250" s="136">
        <v>3</v>
      </c>
      <c r="D250" s="136">
        <v>3</v>
      </c>
      <c r="E250" s="136">
        <v>3</v>
      </c>
      <c r="F250" s="136">
        <v>3</v>
      </c>
      <c r="G250" s="136">
        <v>3</v>
      </c>
      <c r="H250" s="136"/>
      <c r="I250" s="136"/>
      <c r="J250" s="136"/>
      <c r="K250" s="136"/>
    </row>
    <row r="251" spans="1:11" ht="25.5" customHeight="1">
      <c r="A251" s="139" t="s">
        <v>382</v>
      </c>
      <c r="B251" s="132">
        <f t="shared" si="8"/>
        <v>390</v>
      </c>
      <c r="C251" s="136"/>
      <c r="D251" s="136"/>
      <c r="E251" s="136">
        <v>210</v>
      </c>
      <c r="F251" s="136">
        <v>60</v>
      </c>
      <c r="G251" s="136">
        <v>60</v>
      </c>
      <c r="H251" s="136">
        <v>30</v>
      </c>
      <c r="I251" s="136"/>
      <c r="J251" s="136">
        <v>30</v>
      </c>
      <c r="K251" s="136"/>
    </row>
    <row r="252" spans="1:11" ht="25.5" customHeight="1">
      <c r="A252" s="139" t="s">
        <v>383</v>
      </c>
      <c r="B252" s="132">
        <f t="shared" si="8"/>
        <v>175</v>
      </c>
      <c r="C252" s="136"/>
      <c r="D252" s="136">
        <v>69.92</v>
      </c>
      <c r="E252" s="136">
        <v>7.5</v>
      </c>
      <c r="F252" s="136">
        <v>70.55</v>
      </c>
      <c r="G252" s="136"/>
      <c r="H252" s="136">
        <v>27.23</v>
      </c>
      <c r="I252" s="136"/>
      <c r="J252" s="136"/>
      <c r="K252" s="136"/>
    </row>
    <row r="253" spans="1:11" ht="25.5" customHeight="1">
      <c r="A253" s="139" t="s">
        <v>384</v>
      </c>
      <c r="B253" s="132">
        <f t="shared" si="8"/>
        <v>931</v>
      </c>
      <c r="C253" s="136"/>
      <c r="D253" s="136"/>
      <c r="E253" s="136"/>
      <c r="F253" s="136">
        <v>931</v>
      </c>
      <c r="G253" s="136"/>
      <c r="H253" s="136"/>
      <c r="I253" s="136"/>
      <c r="J253" s="136"/>
      <c r="K253" s="136"/>
    </row>
    <row r="254" spans="1:11" ht="25.5" customHeight="1">
      <c r="A254" s="139" t="s">
        <v>385</v>
      </c>
      <c r="B254" s="132">
        <f t="shared" si="8"/>
        <v>4466</v>
      </c>
      <c r="C254" s="136">
        <v>333.8</v>
      </c>
      <c r="D254" s="136"/>
      <c r="E254" s="136">
        <v>388.9</v>
      </c>
      <c r="F254" s="136">
        <v>241.3</v>
      </c>
      <c r="G254" s="136">
        <v>97</v>
      </c>
      <c r="H254" s="136">
        <v>127.7</v>
      </c>
      <c r="I254" s="136">
        <v>45.7</v>
      </c>
      <c r="J254" s="136">
        <v>15.3</v>
      </c>
      <c r="K254" s="136">
        <v>3216</v>
      </c>
    </row>
    <row r="255" spans="1:11" ht="25.5" customHeight="1">
      <c r="A255" s="139" t="s">
        <v>386</v>
      </c>
      <c r="B255" s="132">
        <f t="shared" si="8"/>
        <v>148</v>
      </c>
      <c r="C255" s="136"/>
      <c r="D255" s="136"/>
      <c r="E255" s="136">
        <v>81.8</v>
      </c>
      <c r="F255" s="136">
        <v>37</v>
      </c>
      <c r="G255" s="136"/>
      <c r="H255" s="136">
        <v>23.8</v>
      </c>
      <c r="I255" s="136"/>
      <c r="J255" s="136">
        <v>5</v>
      </c>
      <c r="K255" s="136"/>
    </row>
    <row r="256" spans="1:11" ht="25.5" customHeight="1">
      <c r="A256" s="139" t="s">
        <v>387</v>
      </c>
      <c r="B256" s="132">
        <f t="shared" si="8"/>
        <v>41</v>
      </c>
      <c r="C256" s="136">
        <v>7.7</v>
      </c>
      <c r="D256" s="136"/>
      <c r="E256" s="136">
        <v>6.3</v>
      </c>
      <c r="F256" s="136"/>
      <c r="G256" s="136">
        <v>22.6</v>
      </c>
      <c r="H256" s="136"/>
      <c r="I256" s="136"/>
      <c r="J256" s="136">
        <v>4.5</v>
      </c>
      <c r="K256" s="136"/>
    </row>
    <row r="257" spans="1:11" ht="25.5" customHeight="1">
      <c r="A257" s="139" t="s">
        <v>388</v>
      </c>
      <c r="B257" s="132">
        <f t="shared" si="8"/>
        <v>560</v>
      </c>
      <c r="C257" s="136">
        <v>204</v>
      </c>
      <c r="D257" s="136">
        <v>32</v>
      </c>
      <c r="E257" s="136">
        <v>33</v>
      </c>
      <c r="F257" s="136">
        <v>70</v>
      </c>
      <c r="G257" s="136">
        <v>42</v>
      </c>
      <c r="H257" s="136">
        <v>53</v>
      </c>
      <c r="I257" s="136">
        <v>126</v>
      </c>
      <c r="J257" s="136"/>
      <c r="K257" s="136"/>
    </row>
    <row r="258" spans="1:11" ht="25.5" customHeight="1">
      <c r="A258" s="139" t="s">
        <v>389</v>
      </c>
      <c r="B258" s="132">
        <f t="shared" si="8"/>
        <v>428</v>
      </c>
      <c r="C258" s="136">
        <v>35</v>
      </c>
      <c r="D258" s="136">
        <v>35</v>
      </c>
      <c r="E258" s="136">
        <v>175</v>
      </c>
      <c r="F258" s="136">
        <v>43</v>
      </c>
      <c r="G258" s="136">
        <v>30</v>
      </c>
      <c r="H258" s="136">
        <v>30</v>
      </c>
      <c r="I258" s="136">
        <v>30</v>
      </c>
      <c r="J258" s="136">
        <v>20</v>
      </c>
      <c r="K258" s="136">
        <v>30</v>
      </c>
    </row>
    <row r="259" spans="1:11" ht="25.5" customHeight="1">
      <c r="A259" s="139" t="s">
        <v>390</v>
      </c>
      <c r="B259" s="132">
        <f t="shared" si="8"/>
        <v>847</v>
      </c>
      <c r="C259" s="136"/>
      <c r="D259" s="136"/>
      <c r="E259" s="136"/>
      <c r="F259" s="136">
        <v>450</v>
      </c>
      <c r="G259" s="136">
        <v>75</v>
      </c>
      <c r="H259" s="136">
        <v>187</v>
      </c>
      <c r="I259" s="136">
        <v>135</v>
      </c>
      <c r="J259" s="136"/>
      <c r="K259" s="136"/>
    </row>
    <row r="260" spans="1:11" ht="25.5" customHeight="1">
      <c r="A260" s="139" t="s">
        <v>391</v>
      </c>
      <c r="B260" s="132">
        <f t="shared" si="8"/>
        <v>760</v>
      </c>
      <c r="C260" s="136">
        <v>560</v>
      </c>
      <c r="D260" s="136"/>
      <c r="E260" s="136"/>
      <c r="F260" s="136"/>
      <c r="G260" s="136"/>
      <c r="H260" s="136"/>
      <c r="I260" s="136"/>
      <c r="J260" s="136"/>
      <c r="K260" s="136">
        <v>200</v>
      </c>
    </row>
    <row r="261" spans="1:11" ht="25.5" customHeight="1">
      <c r="A261" s="139" t="s">
        <v>392</v>
      </c>
      <c r="B261" s="132">
        <f t="shared" si="8"/>
        <v>280</v>
      </c>
      <c r="C261" s="136"/>
      <c r="D261" s="136"/>
      <c r="E261" s="136"/>
      <c r="F261" s="136"/>
      <c r="G261" s="136">
        <v>120</v>
      </c>
      <c r="H261" s="136">
        <v>160</v>
      </c>
      <c r="I261" s="136"/>
      <c r="J261" s="136"/>
      <c r="K261" s="136"/>
    </row>
    <row r="262" spans="1:11" ht="25.5" customHeight="1">
      <c r="A262" s="139" t="s">
        <v>393</v>
      </c>
      <c r="B262" s="132">
        <f t="shared" si="8"/>
        <v>150</v>
      </c>
      <c r="C262" s="136">
        <v>18</v>
      </c>
      <c r="D262" s="136">
        <v>18</v>
      </c>
      <c r="E262" s="136">
        <v>28</v>
      </c>
      <c r="F262" s="136">
        <v>23</v>
      </c>
      <c r="G262" s="136">
        <v>18</v>
      </c>
      <c r="H262" s="136">
        <v>23</v>
      </c>
      <c r="I262" s="136">
        <v>22</v>
      </c>
      <c r="J262" s="136"/>
      <c r="K262" s="136"/>
    </row>
    <row r="263" spans="1:11" ht="25.5" customHeight="1">
      <c r="A263" s="139" t="s">
        <v>394</v>
      </c>
      <c r="B263" s="132">
        <f t="shared" si="8"/>
        <v>150</v>
      </c>
      <c r="C263" s="136"/>
      <c r="D263" s="136"/>
      <c r="E263" s="136"/>
      <c r="F263" s="136"/>
      <c r="G263" s="136"/>
      <c r="H263" s="136">
        <v>150</v>
      </c>
      <c r="I263" s="136"/>
      <c r="J263" s="136"/>
      <c r="K263" s="136"/>
    </row>
    <row r="264" spans="1:11" ht="25.5" customHeight="1">
      <c r="A264" s="139" t="s">
        <v>395</v>
      </c>
      <c r="B264" s="132">
        <f t="shared" si="8"/>
        <v>348</v>
      </c>
      <c r="C264" s="136"/>
      <c r="D264" s="136">
        <v>94</v>
      </c>
      <c r="E264" s="136">
        <v>93</v>
      </c>
      <c r="F264" s="136"/>
      <c r="G264" s="136"/>
      <c r="H264" s="136">
        <v>161</v>
      </c>
      <c r="I264" s="136"/>
      <c r="J264" s="136"/>
      <c r="K264" s="136"/>
    </row>
    <row r="265" spans="1:11" ht="25.5" customHeight="1">
      <c r="A265" s="139" t="s">
        <v>396</v>
      </c>
      <c r="B265" s="132">
        <f t="shared" si="8"/>
        <v>17</v>
      </c>
      <c r="C265" s="136">
        <v>2</v>
      </c>
      <c r="D265" s="136">
        <v>2</v>
      </c>
      <c r="E265" s="136">
        <v>3.5</v>
      </c>
      <c r="F265" s="136">
        <v>2</v>
      </c>
      <c r="G265" s="136">
        <v>1</v>
      </c>
      <c r="H265" s="136">
        <v>3.5</v>
      </c>
      <c r="I265" s="136">
        <v>2.5</v>
      </c>
      <c r="J265" s="136"/>
      <c r="K265" s="136"/>
    </row>
    <row r="266" spans="1:11" ht="25.5" customHeight="1">
      <c r="A266" s="139" t="s">
        <v>397</v>
      </c>
      <c r="B266" s="132">
        <f t="shared" si="8"/>
        <v>140</v>
      </c>
      <c r="C266" s="136">
        <v>20</v>
      </c>
      <c r="D266" s="136">
        <v>20</v>
      </c>
      <c r="E266" s="136">
        <v>20</v>
      </c>
      <c r="F266" s="136">
        <v>20</v>
      </c>
      <c r="G266" s="136">
        <v>20</v>
      </c>
      <c r="H266" s="136">
        <v>20</v>
      </c>
      <c r="I266" s="136">
        <v>20</v>
      </c>
      <c r="J266" s="136"/>
      <c r="K266" s="136"/>
    </row>
    <row r="267" spans="1:11" ht="25.5" customHeight="1">
      <c r="A267" s="139" t="s">
        <v>398</v>
      </c>
      <c r="B267" s="132">
        <f t="shared" si="8"/>
        <v>38</v>
      </c>
      <c r="C267" s="136"/>
      <c r="D267" s="136">
        <v>10</v>
      </c>
      <c r="E267" s="136">
        <v>6</v>
      </c>
      <c r="F267" s="136">
        <v>12</v>
      </c>
      <c r="G267" s="136">
        <v>10</v>
      </c>
      <c r="H267" s="136"/>
      <c r="I267" s="136"/>
      <c r="J267" s="136"/>
      <c r="K267" s="136"/>
    </row>
    <row r="268" spans="1:11" ht="25.5" customHeight="1">
      <c r="A268" s="139" t="s">
        <v>399</v>
      </c>
      <c r="B268" s="132">
        <f t="shared" si="8"/>
        <v>19</v>
      </c>
      <c r="C268" s="136">
        <v>3.74</v>
      </c>
      <c r="D268" s="136">
        <v>3.53</v>
      </c>
      <c r="E268" s="136"/>
      <c r="F268" s="136"/>
      <c r="G268" s="136">
        <v>3.54</v>
      </c>
      <c r="H268" s="136">
        <v>5.42</v>
      </c>
      <c r="I268" s="136">
        <v>2.57</v>
      </c>
      <c r="J268" s="136"/>
      <c r="K268" s="136"/>
    </row>
    <row r="269" spans="1:11" ht="25.5" customHeight="1">
      <c r="A269" s="139" t="s">
        <v>400</v>
      </c>
      <c r="B269" s="132">
        <f t="shared" si="8"/>
        <v>130</v>
      </c>
      <c r="C269" s="136">
        <v>15</v>
      </c>
      <c r="D269" s="136">
        <v>15</v>
      </c>
      <c r="E269" s="136">
        <v>25</v>
      </c>
      <c r="F269" s="136">
        <v>15</v>
      </c>
      <c r="G269" s="136">
        <v>15</v>
      </c>
      <c r="H269" s="136">
        <v>15</v>
      </c>
      <c r="I269" s="136">
        <v>15</v>
      </c>
      <c r="J269" s="136">
        <v>15</v>
      </c>
      <c r="K269" s="136"/>
    </row>
    <row r="270" spans="1:11" ht="25.5" customHeight="1">
      <c r="A270" s="139" t="s">
        <v>401</v>
      </c>
      <c r="B270" s="132">
        <f t="shared" si="8"/>
        <v>480</v>
      </c>
      <c r="C270" s="136"/>
      <c r="D270" s="136"/>
      <c r="E270" s="136">
        <v>480</v>
      </c>
      <c r="F270" s="136"/>
      <c r="G270" s="136"/>
      <c r="H270" s="136"/>
      <c r="I270" s="136"/>
      <c r="J270" s="136"/>
      <c r="K270" s="136"/>
    </row>
    <row r="271" spans="1:11" ht="25.5" customHeight="1">
      <c r="A271" s="139" t="s">
        <v>402</v>
      </c>
      <c r="B271" s="132">
        <f t="shared" si="8"/>
        <v>359</v>
      </c>
      <c r="C271" s="136">
        <v>0</v>
      </c>
      <c r="D271" s="136">
        <v>0</v>
      </c>
      <c r="E271" s="136">
        <v>0</v>
      </c>
      <c r="F271" s="136">
        <v>0</v>
      </c>
      <c r="G271" s="136">
        <v>0</v>
      </c>
      <c r="H271" s="136">
        <v>0</v>
      </c>
      <c r="I271" s="136">
        <v>359</v>
      </c>
      <c r="J271" s="136">
        <v>0</v>
      </c>
      <c r="K271" s="136"/>
    </row>
    <row r="272" spans="1:11" ht="25.5" customHeight="1">
      <c r="A272" s="139" t="s">
        <v>403</v>
      </c>
      <c r="B272" s="132">
        <f t="shared" si="8"/>
        <v>5166</v>
      </c>
      <c r="C272" s="136">
        <v>0</v>
      </c>
      <c r="D272" s="136">
        <v>0</v>
      </c>
      <c r="E272" s="136">
        <v>966</v>
      </c>
      <c r="F272" s="136">
        <v>1400</v>
      </c>
      <c r="G272" s="136">
        <v>0</v>
      </c>
      <c r="H272" s="136">
        <v>1470</v>
      </c>
      <c r="I272" s="136">
        <v>1330</v>
      </c>
      <c r="J272" s="136">
        <v>0</v>
      </c>
      <c r="K272" s="136"/>
    </row>
    <row r="273" spans="1:11" ht="25.5" customHeight="1">
      <c r="A273" s="139" t="s">
        <v>404</v>
      </c>
      <c r="B273" s="132">
        <f t="shared" si="8"/>
        <v>9793</v>
      </c>
      <c r="C273" s="136">
        <v>1816.14</v>
      </c>
      <c r="D273" s="136">
        <v>1689.68</v>
      </c>
      <c r="E273" s="136">
        <v>158.07</v>
      </c>
      <c r="F273" s="136">
        <v>1358.07</v>
      </c>
      <c r="G273" s="136">
        <v>1437.1</v>
      </c>
      <c r="H273" s="136">
        <v>3096.84</v>
      </c>
      <c r="I273" s="136">
        <v>237.1</v>
      </c>
      <c r="J273" s="136">
        <v>0</v>
      </c>
      <c r="K273" s="136"/>
    </row>
    <row r="274" spans="1:11" ht="25.5" customHeight="1">
      <c r="A274" s="139" t="s">
        <v>405</v>
      </c>
      <c r="B274" s="132">
        <f t="shared" si="8"/>
        <v>3550</v>
      </c>
      <c r="C274" s="136">
        <v>800</v>
      </c>
      <c r="D274" s="136">
        <v>0</v>
      </c>
      <c r="E274" s="136">
        <v>0</v>
      </c>
      <c r="F274" s="136">
        <v>1000</v>
      </c>
      <c r="G274" s="136">
        <v>500</v>
      </c>
      <c r="H274" s="136">
        <v>750</v>
      </c>
      <c r="I274" s="136">
        <v>500</v>
      </c>
      <c r="J274" s="136">
        <v>0</v>
      </c>
      <c r="K274" s="136"/>
    </row>
    <row r="275" spans="1:11" ht="25.5" customHeight="1">
      <c r="A275" s="139" t="s">
        <v>406</v>
      </c>
      <c r="B275" s="132">
        <f t="shared" si="8"/>
        <v>70</v>
      </c>
      <c r="C275" s="136">
        <v>10</v>
      </c>
      <c r="D275" s="136">
        <v>10</v>
      </c>
      <c r="E275" s="136">
        <v>10</v>
      </c>
      <c r="F275" s="136">
        <v>10</v>
      </c>
      <c r="G275" s="136">
        <v>10</v>
      </c>
      <c r="H275" s="136">
        <v>10</v>
      </c>
      <c r="I275" s="136">
        <v>10</v>
      </c>
      <c r="J275" s="136">
        <v>0</v>
      </c>
      <c r="K275" s="136"/>
    </row>
    <row r="276" spans="1:11" ht="25.5" customHeight="1">
      <c r="A276" s="139" t="s">
        <v>407</v>
      </c>
      <c r="B276" s="132">
        <f t="shared" si="8"/>
        <v>216</v>
      </c>
      <c r="C276" s="136">
        <v>144</v>
      </c>
      <c r="D276" s="136">
        <v>0</v>
      </c>
      <c r="E276" s="136">
        <v>72</v>
      </c>
      <c r="F276" s="136">
        <v>0</v>
      </c>
      <c r="G276" s="136">
        <v>0</v>
      </c>
      <c r="H276" s="136">
        <v>0</v>
      </c>
      <c r="I276" s="136">
        <v>0</v>
      </c>
      <c r="J276" s="136">
        <v>0</v>
      </c>
      <c r="K276" s="136"/>
    </row>
    <row r="277" spans="1:11" ht="25.5" customHeight="1">
      <c r="A277" s="139" t="s">
        <v>408</v>
      </c>
      <c r="B277" s="132">
        <f t="shared" si="8"/>
        <v>8195</v>
      </c>
      <c r="C277" s="136">
        <v>515</v>
      </c>
      <c r="D277" s="136">
        <v>3366</v>
      </c>
      <c r="E277" s="136">
        <v>320</v>
      </c>
      <c r="F277" s="136">
        <v>810</v>
      </c>
      <c r="G277" s="136">
        <v>714</v>
      </c>
      <c r="H277" s="136">
        <v>1478</v>
      </c>
      <c r="I277" s="136">
        <v>962</v>
      </c>
      <c r="J277" s="136">
        <v>30</v>
      </c>
      <c r="K277" s="136"/>
    </row>
    <row r="278" spans="1:11" ht="25.5" customHeight="1">
      <c r="A278" s="139" t="s">
        <v>409</v>
      </c>
      <c r="B278" s="132">
        <f t="shared" si="8"/>
        <v>303</v>
      </c>
      <c r="C278" s="136">
        <v>0</v>
      </c>
      <c r="D278" s="136">
        <v>0</v>
      </c>
      <c r="E278" s="136">
        <v>0</v>
      </c>
      <c r="F278" s="136">
        <v>303</v>
      </c>
      <c r="G278" s="136">
        <v>0</v>
      </c>
      <c r="H278" s="136">
        <v>0</v>
      </c>
      <c r="I278" s="136">
        <v>0</v>
      </c>
      <c r="J278" s="136">
        <v>0</v>
      </c>
      <c r="K278" s="136"/>
    </row>
    <row r="279" spans="1:11" ht="25.5" customHeight="1">
      <c r="A279" s="139" t="s">
        <v>410</v>
      </c>
      <c r="B279" s="132">
        <f t="shared" si="8"/>
        <v>56</v>
      </c>
      <c r="C279" s="136">
        <v>4</v>
      </c>
      <c r="D279" s="136">
        <v>11</v>
      </c>
      <c r="E279" s="136">
        <v>7</v>
      </c>
      <c r="F279" s="136">
        <v>3</v>
      </c>
      <c r="G279" s="136">
        <v>9</v>
      </c>
      <c r="H279" s="136">
        <v>8</v>
      </c>
      <c r="I279" s="136">
        <v>14</v>
      </c>
      <c r="J279" s="136">
        <v>0</v>
      </c>
      <c r="K279" s="136"/>
    </row>
    <row r="280" spans="1:11" ht="25.5" customHeight="1">
      <c r="A280" s="139" t="s">
        <v>411</v>
      </c>
      <c r="B280" s="132">
        <f t="shared" si="8"/>
        <v>3964</v>
      </c>
      <c r="C280" s="136">
        <v>1198</v>
      </c>
      <c r="D280" s="136">
        <v>419.22</v>
      </c>
      <c r="E280" s="136">
        <v>445.36</v>
      </c>
      <c r="F280" s="136">
        <v>382.77</v>
      </c>
      <c r="G280" s="136">
        <v>474.12</v>
      </c>
      <c r="H280" s="136">
        <v>582.6</v>
      </c>
      <c r="I280" s="136">
        <v>461.89</v>
      </c>
      <c r="J280" s="136">
        <v>0</v>
      </c>
      <c r="K280" s="136"/>
    </row>
    <row r="281" spans="1:11" ht="25.5" customHeight="1">
      <c r="A281" s="139" t="s">
        <v>412</v>
      </c>
      <c r="B281" s="132">
        <f t="shared" si="8"/>
        <v>39</v>
      </c>
      <c r="C281" s="136">
        <v>0</v>
      </c>
      <c r="D281" s="136">
        <v>0</v>
      </c>
      <c r="E281" s="136">
        <v>0</v>
      </c>
      <c r="F281" s="136">
        <v>0</v>
      </c>
      <c r="G281" s="136">
        <v>39</v>
      </c>
      <c r="H281" s="136">
        <v>0</v>
      </c>
      <c r="I281" s="136">
        <v>0</v>
      </c>
      <c r="J281" s="136">
        <v>0</v>
      </c>
      <c r="K281" s="136"/>
    </row>
    <row r="282" spans="1:11" ht="25.5" customHeight="1">
      <c r="A282" s="139" t="s">
        <v>413</v>
      </c>
      <c r="B282" s="132">
        <f t="shared" si="8"/>
        <v>90</v>
      </c>
      <c r="C282" s="136">
        <v>20</v>
      </c>
      <c r="D282" s="136">
        <v>15</v>
      </c>
      <c r="E282" s="136">
        <v>20</v>
      </c>
      <c r="F282" s="136">
        <v>15</v>
      </c>
      <c r="G282" s="136">
        <v>0</v>
      </c>
      <c r="H282" s="136">
        <v>20</v>
      </c>
      <c r="I282" s="136">
        <v>0</v>
      </c>
      <c r="J282" s="136">
        <v>0</v>
      </c>
      <c r="K282" s="136"/>
    </row>
    <row r="283" spans="1:11" ht="25.5" customHeight="1">
      <c r="A283" s="139" t="s">
        <v>414</v>
      </c>
      <c r="B283" s="132">
        <f t="shared" si="8"/>
        <v>6986</v>
      </c>
      <c r="C283" s="136">
        <v>1819.94</v>
      </c>
      <c r="D283" s="136">
        <v>854.94</v>
      </c>
      <c r="E283" s="136">
        <v>768.36</v>
      </c>
      <c r="F283" s="136">
        <v>562.73</v>
      </c>
      <c r="G283" s="136">
        <v>615.03</v>
      </c>
      <c r="H283" s="136">
        <v>1740</v>
      </c>
      <c r="I283" s="136">
        <v>625</v>
      </c>
      <c r="J283" s="136">
        <v>0</v>
      </c>
      <c r="K283" s="136"/>
    </row>
    <row r="284" spans="1:11" ht="25.5" customHeight="1">
      <c r="A284" s="139" t="s">
        <v>415</v>
      </c>
      <c r="B284" s="132">
        <f t="shared" si="8"/>
        <v>24000</v>
      </c>
      <c r="C284" s="136">
        <v>2500</v>
      </c>
      <c r="D284" s="136">
        <v>2500</v>
      </c>
      <c r="E284" s="136">
        <v>3000</v>
      </c>
      <c r="F284" s="136">
        <v>4500</v>
      </c>
      <c r="G284" s="136">
        <v>2500</v>
      </c>
      <c r="H284" s="136">
        <v>3500</v>
      </c>
      <c r="I284" s="136">
        <v>5500</v>
      </c>
      <c r="J284" s="136">
        <v>0</v>
      </c>
      <c r="K284" s="136"/>
    </row>
    <row r="285" spans="1:11" ht="25.5" customHeight="1">
      <c r="A285" s="139" t="s">
        <v>416</v>
      </c>
      <c r="B285" s="132">
        <f t="shared" si="8"/>
        <v>60</v>
      </c>
      <c r="C285" s="136">
        <v>20</v>
      </c>
      <c r="D285" s="136">
        <v>4</v>
      </c>
      <c r="E285" s="136">
        <v>4</v>
      </c>
      <c r="F285" s="136">
        <v>4</v>
      </c>
      <c r="G285" s="136">
        <v>4</v>
      </c>
      <c r="H285" s="136">
        <v>4</v>
      </c>
      <c r="I285" s="136">
        <v>20</v>
      </c>
      <c r="J285" s="136">
        <v>0</v>
      </c>
      <c r="K285" s="136"/>
    </row>
    <row r="286" spans="1:11" ht="25.5" customHeight="1">
      <c r="A286" s="139" t="s">
        <v>417</v>
      </c>
      <c r="B286" s="132">
        <f t="shared" si="8"/>
        <v>33</v>
      </c>
      <c r="C286" s="136">
        <v>0</v>
      </c>
      <c r="D286" s="136">
        <v>0</v>
      </c>
      <c r="E286" s="136">
        <v>0</v>
      </c>
      <c r="F286" s="136">
        <v>0</v>
      </c>
      <c r="G286" s="136">
        <v>0</v>
      </c>
      <c r="H286" s="136">
        <v>18</v>
      </c>
      <c r="I286" s="136">
        <v>15</v>
      </c>
      <c r="J286" s="136">
        <v>0</v>
      </c>
      <c r="K286" s="136"/>
    </row>
    <row r="287" spans="1:11" ht="25.5" customHeight="1">
      <c r="A287" s="139" t="s">
        <v>418</v>
      </c>
      <c r="B287" s="132">
        <f t="shared" ref="B287:B349" si="9">SUM(C287:K287)</f>
        <v>33</v>
      </c>
      <c r="C287" s="136">
        <v>4</v>
      </c>
      <c r="D287" s="136">
        <v>5</v>
      </c>
      <c r="E287" s="136">
        <v>5</v>
      </c>
      <c r="F287" s="136">
        <v>5</v>
      </c>
      <c r="G287" s="136">
        <v>5</v>
      </c>
      <c r="H287" s="136">
        <v>5</v>
      </c>
      <c r="I287" s="136">
        <v>4</v>
      </c>
      <c r="J287" s="136">
        <v>0</v>
      </c>
      <c r="K287" s="136"/>
    </row>
    <row r="288" spans="1:11" ht="25.5" customHeight="1">
      <c r="A288" s="139" t="s">
        <v>419</v>
      </c>
      <c r="B288" s="132">
        <f t="shared" si="9"/>
        <v>240</v>
      </c>
      <c r="C288" s="136"/>
      <c r="D288" s="136"/>
      <c r="E288" s="136"/>
      <c r="F288" s="136"/>
      <c r="G288" s="136">
        <v>240</v>
      </c>
      <c r="H288" s="136"/>
      <c r="I288" s="136"/>
      <c r="J288" s="136"/>
      <c r="K288" s="136"/>
    </row>
    <row r="289" spans="1:11" ht="25.5" customHeight="1">
      <c r="A289" s="139" t="s">
        <v>420</v>
      </c>
      <c r="B289" s="132">
        <f t="shared" si="9"/>
        <v>680</v>
      </c>
      <c r="C289" s="136">
        <v>50</v>
      </c>
      <c r="D289" s="136">
        <v>30</v>
      </c>
      <c r="E289" s="136">
        <v>70</v>
      </c>
      <c r="F289" s="136">
        <v>20</v>
      </c>
      <c r="G289" s="136">
        <v>60</v>
      </c>
      <c r="H289" s="136">
        <v>60</v>
      </c>
      <c r="I289" s="136">
        <v>390</v>
      </c>
      <c r="J289" s="136">
        <v>0</v>
      </c>
      <c r="K289" s="136"/>
    </row>
    <row r="290" spans="1:11" ht="25.5" customHeight="1">
      <c r="A290" s="139" t="s">
        <v>421</v>
      </c>
      <c r="B290" s="132">
        <f t="shared" si="9"/>
        <v>715</v>
      </c>
      <c r="C290" s="136">
        <v>193.77</v>
      </c>
      <c r="D290" s="136">
        <v>0</v>
      </c>
      <c r="E290" s="136">
        <v>203.47</v>
      </c>
      <c r="F290" s="136">
        <v>108.28</v>
      </c>
      <c r="G290" s="136">
        <v>0</v>
      </c>
      <c r="H290" s="136">
        <v>0</v>
      </c>
      <c r="I290" s="136">
        <v>209.38</v>
      </c>
      <c r="J290" s="136">
        <v>0</v>
      </c>
      <c r="K290" s="136"/>
    </row>
    <row r="291" spans="1:11" ht="25.5" customHeight="1">
      <c r="A291" s="139" t="s">
        <v>422</v>
      </c>
      <c r="B291" s="132">
        <f t="shared" si="9"/>
        <v>313</v>
      </c>
      <c r="C291" s="136">
        <v>25</v>
      </c>
      <c r="D291" s="136">
        <v>24.7</v>
      </c>
      <c r="E291" s="136">
        <v>33</v>
      </c>
      <c r="F291" s="136">
        <v>22.2</v>
      </c>
      <c r="G291" s="136">
        <v>61.8</v>
      </c>
      <c r="H291" s="136">
        <v>108.1</v>
      </c>
      <c r="I291" s="136">
        <v>38</v>
      </c>
      <c r="J291" s="136">
        <v>0</v>
      </c>
      <c r="K291" s="136"/>
    </row>
    <row r="292" spans="1:11" ht="25.5" customHeight="1">
      <c r="A292" s="139" t="s">
        <v>423</v>
      </c>
      <c r="B292" s="132">
        <f t="shared" si="9"/>
        <v>367</v>
      </c>
      <c r="C292" s="136">
        <v>48.9</v>
      </c>
      <c r="D292" s="136">
        <v>77</v>
      </c>
      <c r="E292" s="136">
        <v>184.1</v>
      </c>
      <c r="F292" s="136">
        <v>57.2</v>
      </c>
      <c r="G292" s="136"/>
      <c r="H292" s="136"/>
      <c r="I292" s="136"/>
      <c r="J292" s="136"/>
      <c r="K292" s="136"/>
    </row>
    <row r="293" spans="1:11" ht="25.5" customHeight="1">
      <c r="A293" s="139" t="s">
        <v>424</v>
      </c>
      <c r="B293" s="132">
        <f t="shared" si="9"/>
        <v>135</v>
      </c>
      <c r="C293" s="136">
        <v>0</v>
      </c>
      <c r="D293" s="136">
        <v>0</v>
      </c>
      <c r="E293" s="136">
        <v>0</v>
      </c>
      <c r="F293" s="136">
        <v>0</v>
      </c>
      <c r="G293" s="136">
        <v>0</v>
      </c>
      <c r="H293" s="136">
        <v>45</v>
      </c>
      <c r="I293" s="136">
        <v>90</v>
      </c>
      <c r="J293" s="136">
        <v>0</v>
      </c>
      <c r="K293" s="136"/>
    </row>
    <row r="294" spans="1:11" ht="25.5" customHeight="1">
      <c r="A294" s="139" t="s">
        <v>425</v>
      </c>
      <c r="B294" s="132">
        <f t="shared" si="9"/>
        <v>405</v>
      </c>
      <c r="C294" s="136">
        <v>0</v>
      </c>
      <c r="D294" s="136">
        <v>0</v>
      </c>
      <c r="E294" s="136">
        <v>45</v>
      </c>
      <c r="F294" s="136">
        <v>135</v>
      </c>
      <c r="G294" s="136">
        <v>0</v>
      </c>
      <c r="H294" s="136">
        <v>135</v>
      </c>
      <c r="I294" s="136">
        <v>90</v>
      </c>
      <c r="J294" s="136">
        <v>0</v>
      </c>
      <c r="K294" s="136"/>
    </row>
    <row r="295" spans="1:11" ht="25.5" customHeight="1">
      <c r="A295" s="139" t="s">
        <v>426</v>
      </c>
      <c r="B295" s="132">
        <f t="shared" si="9"/>
        <v>100</v>
      </c>
      <c r="C295" s="136"/>
      <c r="D295" s="136"/>
      <c r="E295" s="136"/>
      <c r="F295" s="136"/>
      <c r="G295" s="136"/>
      <c r="H295" s="136">
        <v>100</v>
      </c>
      <c r="I295" s="136"/>
      <c r="J295" s="136"/>
      <c r="K295" s="136"/>
    </row>
    <row r="296" spans="1:11" ht="25.5" customHeight="1">
      <c r="A296" s="139" t="s">
        <v>427</v>
      </c>
      <c r="B296" s="132">
        <f t="shared" si="9"/>
        <v>80</v>
      </c>
      <c r="C296" s="136">
        <v>0</v>
      </c>
      <c r="D296" s="136">
        <v>0</v>
      </c>
      <c r="E296" s="136">
        <v>0</v>
      </c>
      <c r="F296" s="136">
        <v>20</v>
      </c>
      <c r="G296" s="136">
        <v>20</v>
      </c>
      <c r="H296" s="136">
        <v>40</v>
      </c>
      <c r="I296" s="136">
        <v>0</v>
      </c>
      <c r="J296" s="136">
        <v>0</v>
      </c>
      <c r="K296" s="136"/>
    </row>
    <row r="297" spans="1:11" ht="25.5" customHeight="1">
      <c r="A297" s="139" t="s">
        <v>428</v>
      </c>
      <c r="B297" s="132">
        <f t="shared" si="9"/>
        <v>370</v>
      </c>
      <c r="C297" s="136">
        <v>0</v>
      </c>
      <c r="D297" s="136">
        <v>0</v>
      </c>
      <c r="E297" s="136">
        <v>100</v>
      </c>
      <c r="F297" s="136">
        <v>0</v>
      </c>
      <c r="G297" s="136">
        <v>0</v>
      </c>
      <c r="H297" s="136">
        <v>270</v>
      </c>
      <c r="I297" s="136">
        <v>0</v>
      </c>
      <c r="J297" s="136">
        <v>0</v>
      </c>
      <c r="K297" s="136"/>
    </row>
    <row r="298" spans="1:11" ht="25.5" customHeight="1">
      <c r="A298" s="139" t="s">
        <v>429</v>
      </c>
      <c r="B298" s="132">
        <f t="shared" si="9"/>
        <v>307</v>
      </c>
      <c r="C298" s="136">
        <v>53</v>
      </c>
      <c r="D298" s="136">
        <v>16</v>
      </c>
      <c r="E298" s="136">
        <v>62</v>
      </c>
      <c r="F298" s="136">
        <v>17</v>
      </c>
      <c r="G298" s="136">
        <v>0</v>
      </c>
      <c r="H298" s="136">
        <v>159</v>
      </c>
      <c r="I298" s="136">
        <v>0</v>
      </c>
      <c r="J298" s="136">
        <v>0</v>
      </c>
      <c r="K298" s="136"/>
    </row>
    <row r="299" spans="1:11" ht="25.5" customHeight="1">
      <c r="A299" s="139" t="s">
        <v>430</v>
      </c>
      <c r="B299" s="132">
        <f t="shared" si="9"/>
        <v>1401</v>
      </c>
      <c r="C299" s="136">
        <v>0</v>
      </c>
      <c r="D299" s="136">
        <v>0</v>
      </c>
      <c r="E299" s="136">
        <v>450</v>
      </c>
      <c r="F299" s="136">
        <v>201.15</v>
      </c>
      <c r="G299" s="136">
        <v>200</v>
      </c>
      <c r="H299" s="136">
        <v>0</v>
      </c>
      <c r="I299" s="136">
        <v>550</v>
      </c>
      <c r="J299" s="136">
        <v>0</v>
      </c>
      <c r="K299" s="136"/>
    </row>
    <row r="300" spans="1:11" ht="25.5" customHeight="1">
      <c r="A300" s="139" t="s">
        <v>431</v>
      </c>
      <c r="B300" s="132">
        <f t="shared" si="9"/>
        <v>72</v>
      </c>
      <c r="C300" s="136">
        <v>13</v>
      </c>
      <c r="D300" s="136">
        <v>8</v>
      </c>
      <c r="E300" s="136">
        <v>13</v>
      </c>
      <c r="F300" s="136">
        <v>8</v>
      </c>
      <c r="G300" s="136">
        <v>10</v>
      </c>
      <c r="H300" s="136">
        <v>8</v>
      </c>
      <c r="I300" s="136">
        <v>8</v>
      </c>
      <c r="J300" s="136">
        <v>4</v>
      </c>
      <c r="K300" s="136"/>
    </row>
    <row r="301" spans="1:11" ht="25.5" customHeight="1">
      <c r="A301" s="139" t="s">
        <v>432</v>
      </c>
      <c r="B301" s="132">
        <f t="shared" si="9"/>
        <v>655</v>
      </c>
      <c r="C301" s="136">
        <v>50</v>
      </c>
      <c r="D301" s="136">
        <v>50</v>
      </c>
      <c r="E301" s="136">
        <v>50</v>
      </c>
      <c r="F301" s="136">
        <v>50</v>
      </c>
      <c r="G301" s="136">
        <v>170</v>
      </c>
      <c r="H301" s="136">
        <v>180</v>
      </c>
      <c r="I301" s="136">
        <v>105</v>
      </c>
      <c r="J301" s="136">
        <v>0</v>
      </c>
      <c r="K301" s="136"/>
    </row>
    <row r="302" spans="1:11" ht="25.5" customHeight="1">
      <c r="A302" s="139" t="s">
        <v>433</v>
      </c>
      <c r="B302" s="132">
        <f t="shared" si="9"/>
        <v>22000</v>
      </c>
      <c r="C302" s="136">
        <v>3500</v>
      </c>
      <c r="D302" s="136">
        <v>1500</v>
      </c>
      <c r="E302" s="136">
        <v>5000</v>
      </c>
      <c r="F302" s="136">
        <v>3500</v>
      </c>
      <c r="G302" s="136">
        <v>2500</v>
      </c>
      <c r="H302" s="136">
        <v>3500</v>
      </c>
      <c r="I302" s="136">
        <v>1500</v>
      </c>
      <c r="J302" s="136">
        <v>1000</v>
      </c>
      <c r="K302" s="136"/>
    </row>
    <row r="303" spans="1:11" ht="25.5" customHeight="1">
      <c r="A303" s="139" t="s">
        <v>434</v>
      </c>
      <c r="B303" s="132">
        <f t="shared" si="9"/>
        <v>13</v>
      </c>
      <c r="C303" s="136">
        <v>2</v>
      </c>
      <c r="D303" s="136">
        <v>2</v>
      </c>
      <c r="E303" s="136">
        <v>2</v>
      </c>
      <c r="F303" s="136">
        <v>1.5</v>
      </c>
      <c r="G303" s="136">
        <v>2</v>
      </c>
      <c r="H303" s="136">
        <v>2</v>
      </c>
      <c r="I303" s="136">
        <v>1.5</v>
      </c>
      <c r="J303" s="136">
        <v>0</v>
      </c>
      <c r="K303" s="136"/>
    </row>
    <row r="304" spans="1:11" ht="25.5" customHeight="1">
      <c r="A304" s="139" t="s">
        <v>435</v>
      </c>
      <c r="B304" s="132">
        <f t="shared" si="9"/>
        <v>100</v>
      </c>
      <c r="C304" s="136">
        <v>10</v>
      </c>
      <c r="D304" s="136">
        <v>10</v>
      </c>
      <c r="E304" s="136">
        <v>20</v>
      </c>
      <c r="F304" s="136">
        <v>10</v>
      </c>
      <c r="G304" s="136">
        <v>20</v>
      </c>
      <c r="H304" s="136">
        <v>20</v>
      </c>
      <c r="I304" s="136">
        <v>10</v>
      </c>
      <c r="J304" s="136">
        <v>0</v>
      </c>
      <c r="K304" s="136"/>
    </row>
    <row r="305" spans="1:11" ht="25.5" customHeight="1">
      <c r="A305" s="139" t="s">
        <v>436</v>
      </c>
      <c r="B305" s="132">
        <f t="shared" si="9"/>
        <v>50</v>
      </c>
      <c r="C305" s="136">
        <v>0</v>
      </c>
      <c r="D305" s="136">
        <v>0</v>
      </c>
      <c r="E305" s="136">
        <v>0</v>
      </c>
      <c r="F305" s="136">
        <v>0</v>
      </c>
      <c r="G305" s="136">
        <v>20</v>
      </c>
      <c r="H305" s="136">
        <v>30</v>
      </c>
      <c r="I305" s="136">
        <v>0</v>
      </c>
      <c r="J305" s="136">
        <v>0</v>
      </c>
      <c r="K305" s="136"/>
    </row>
    <row r="306" spans="1:11" ht="25.5" customHeight="1">
      <c r="A306" s="139" t="s">
        <v>437</v>
      </c>
      <c r="B306" s="132">
        <f t="shared" si="9"/>
        <v>1974</v>
      </c>
      <c r="C306" s="136">
        <v>241</v>
      </c>
      <c r="D306" s="136">
        <v>626.1</v>
      </c>
      <c r="E306" s="136">
        <v>501.3</v>
      </c>
      <c r="F306" s="136">
        <v>0</v>
      </c>
      <c r="G306" s="136">
        <v>181.2</v>
      </c>
      <c r="H306" s="136">
        <v>424.4</v>
      </c>
      <c r="I306" s="136">
        <v>0</v>
      </c>
      <c r="J306" s="136">
        <v>0</v>
      </c>
      <c r="K306" s="136"/>
    </row>
    <row r="307" spans="1:11" ht="25.5" customHeight="1">
      <c r="A307" s="139" t="s">
        <v>438</v>
      </c>
      <c r="B307" s="132">
        <f t="shared" si="9"/>
        <v>30</v>
      </c>
      <c r="C307" s="136"/>
      <c r="D307" s="136"/>
      <c r="E307" s="136"/>
      <c r="F307" s="136"/>
      <c r="G307" s="136"/>
      <c r="H307" s="136"/>
      <c r="I307" s="136">
        <v>30</v>
      </c>
      <c r="J307" s="136"/>
      <c r="K307" s="136"/>
    </row>
    <row r="308" spans="1:11" ht="25.5" customHeight="1">
      <c r="A308" s="139" t="s">
        <v>439</v>
      </c>
      <c r="B308" s="132">
        <f t="shared" si="9"/>
        <v>86</v>
      </c>
      <c r="C308" s="136">
        <v>4</v>
      </c>
      <c r="D308" s="136">
        <v>34</v>
      </c>
      <c r="E308" s="136">
        <v>30</v>
      </c>
      <c r="F308" s="136">
        <v>4</v>
      </c>
      <c r="G308" s="136">
        <v>14</v>
      </c>
      <c r="H308" s="136">
        <v>0</v>
      </c>
      <c r="I308" s="136">
        <v>0</v>
      </c>
      <c r="J308" s="136">
        <v>0</v>
      </c>
      <c r="K308" s="136"/>
    </row>
    <row r="309" spans="1:11" ht="25.5" customHeight="1">
      <c r="A309" s="139" t="s">
        <v>440</v>
      </c>
      <c r="B309" s="132">
        <f t="shared" si="9"/>
        <v>125</v>
      </c>
      <c r="C309" s="136">
        <v>10</v>
      </c>
      <c r="D309" s="136">
        <v>30</v>
      </c>
      <c r="E309" s="136"/>
      <c r="F309" s="136"/>
      <c r="G309" s="136"/>
      <c r="H309" s="136">
        <v>55</v>
      </c>
      <c r="I309" s="136">
        <v>30</v>
      </c>
      <c r="J309" s="136"/>
      <c r="K309" s="136"/>
    </row>
    <row r="310" spans="1:11" ht="25.5" customHeight="1">
      <c r="A310" s="139" t="s">
        <v>440</v>
      </c>
      <c r="B310" s="132">
        <f t="shared" si="9"/>
        <v>2497</v>
      </c>
      <c r="C310" s="136">
        <v>247.91</v>
      </c>
      <c r="D310" s="136">
        <v>148.03</v>
      </c>
      <c r="E310" s="136">
        <v>123.06</v>
      </c>
      <c r="F310" s="136">
        <v>123.06</v>
      </c>
      <c r="G310" s="136">
        <v>185.48</v>
      </c>
      <c r="H310" s="136">
        <v>1483.98</v>
      </c>
      <c r="I310" s="136">
        <v>185.48</v>
      </c>
      <c r="J310" s="136"/>
      <c r="K310" s="136"/>
    </row>
    <row r="311" spans="1:11" ht="25.5" customHeight="1">
      <c r="A311" s="139" t="s">
        <v>441</v>
      </c>
      <c r="B311" s="132">
        <f t="shared" si="9"/>
        <v>1000</v>
      </c>
      <c r="C311" s="136"/>
      <c r="D311" s="136"/>
      <c r="E311" s="136"/>
      <c r="F311" s="136">
        <v>48</v>
      </c>
      <c r="G311" s="136">
        <v>102</v>
      </c>
      <c r="H311" s="136">
        <v>281</v>
      </c>
      <c r="I311" s="136">
        <v>569</v>
      </c>
      <c r="J311" s="136"/>
      <c r="K311" s="136"/>
    </row>
    <row r="312" spans="1:11" ht="25.5" customHeight="1">
      <c r="A312" s="139" t="s">
        <v>442</v>
      </c>
      <c r="B312" s="132">
        <f t="shared" si="9"/>
        <v>50</v>
      </c>
      <c r="C312" s="136">
        <v>0</v>
      </c>
      <c r="D312" s="136">
        <v>50</v>
      </c>
      <c r="E312" s="136">
        <v>0</v>
      </c>
      <c r="F312" s="136">
        <v>0</v>
      </c>
      <c r="G312" s="136">
        <v>0</v>
      </c>
      <c r="H312" s="136">
        <v>0</v>
      </c>
      <c r="I312" s="136">
        <v>0</v>
      </c>
      <c r="J312" s="136">
        <v>0</v>
      </c>
      <c r="K312" s="136"/>
    </row>
    <row r="313" spans="1:11" ht="25.5" customHeight="1">
      <c r="A313" s="139" t="s">
        <v>443</v>
      </c>
      <c r="B313" s="132">
        <f t="shared" si="9"/>
        <v>646</v>
      </c>
      <c r="C313" s="136">
        <v>99.35</v>
      </c>
      <c r="D313" s="136">
        <v>138.995</v>
      </c>
      <c r="E313" s="136">
        <v>43.48</v>
      </c>
      <c r="F313" s="136">
        <v>0</v>
      </c>
      <c r="G313" s="136">
        <v>82.45</v>
      </c>
      <c r="H313" s="136">
        <v>236</v>
      </c>
      <c r="I313" s="136">
        <v>46.075000000000003</v>
      </c>
      <c r="J313" s="136">
        <v>0</v>
      </c>
      <c r="K313" s="136"/>
    </row>
    <row r="314" spans="1:11" ht="25.5" customHeight="1">
      <c r="A314" s="139" t="s">
        <v>444</v>
      </c>
      <c r="B314" s="132">
        <f t="shared" si="9"/>
        <v>1343</v>
      </c>
      <c r="C314" s="136">
        <v>264</v>
      </c>
      <c r="D314" s="136">
        <v>156.18</v>
      </c>
      <c r="E314" s="136">
        <v>240.38499999999999</v>
      </c>
      <c r="F314" s="136">
        <v>131</v>
      </c>
      <c r="G314" s="136">
        <v>118.595</v>
      </c>
      <c r="H314" s="136">
        <v>192.51</v>
      </c>
      <c r="I314" s="136">
        <v>239.84</v>
      </c>
      <c r="J314" s="136">
        <v>0</v>
      </c>
      <c r="K314" s="136"/>
    </row>
    <row r="315" spans="1:11" ht="25.5" customHeight="1">
      <c r="A315" s="139" t="s">
        <v>445</v>
      </c>
      <c r="B315" s="132">
        <f t="shared" si="9"/>
        <v>160</v>
      </c>
      <c r="C315" s="136"/>
      <c r="D315" s="136"/>
      <c r="E315" s="136"/>
      <c r="F315" s="136"/>
      <c r="G315" s="136">
        <v>15</v>
      </c>
      <c r="H315" s="136">
        <v>20</v>
      </c>
      <c r="I315" s="136">
        <v>125</v>
      </c>
      <c r="J315" s="136"/>
      <c r="K315" s="136"/>
    </row>
    <row r="316" spans="1:11" ht="25.5" customHeight="1">
      <c r="A316" s="139" t="s">
        <v>446</v>
      </c>
      <c r="B316" s="132">
        <f t="shared" si="9"/>
        <v>4979</v>
      </c>
      <c r="C316" s="136">
        <v>866</v>
      </c>
      <c r="D316" s="136">
        <v>794</v>
      </c>
      <c r="E316" s="136">
        <v>698</v>
      </c>
      <c r="F316" s="136">
        <v>601</v>
      </c>
      <c r="G316" s="136">
        <v>625</v>
      </c>
      <c r="H316" s="136">
        <v>962</v>
      </c>
      <c r="I316" s="136">
        <v>433</v>
      </c>
      <c r="J316" s="136">
        <v>0</v>
      </c>
      <c r="K316" s="136"/>
    </row>
    <row r="317" spans="1:11" ht="25.5" customHeight="1">
      <c r="A317" s="139" t="s">
        <v>447</v>
      </c>
      <c r="B317" s="132">
        <f t="shared" si="9"/>
        <v>169</v>
      </c>
      <c r="C317" s="136">
        <v>35.35</v>
      </c>
      <c r="D317" s="136">
        <v>18.55</v>
      </c>
      <c r="E317" s="136">
        <v>29.4</v>
      </c>
      <c r="F317" s="136">
        <v>21.35</v>
      </c>
      <c r="G317" s="136">
        <v>19.95</v>
      </c>
      <c r="H317" s="136">
        <v>22.05</v>
      </c>
      <c r="I317" s="136">
        <v>22.05</v>
      </c>
      <c r="J317" s="136">
        <v>0</v>
      </c>
      <c r="K317" s="136"/>
    </row>
    <row r="318" spans="1:11" ht="25.5" customHeight="1">
      <c r="A318" s="139" t="s">
        <v>447</v>
      </c>
      <c r="B318" s="132">
        <f t="shared" si="9"/>
        <v>2210</v>
      </c>
      <c r="C318" s="136">
        <v>637</v>
      </c>
      <c r="D318" s="136">
        <v>0</v>
      </c>
      <c r="E318" s="136">
        <v>435</v>
      </c>
      <c r="F318" s="136">
        <v>0</v>
      </c>
      <c r="G318" s="136">
        <v>625</v>
      </c>
      <c r="H318" s="136">
        <v>250</v>
      </c>
      <c r="I318" s="136">
        <v>263</v>
      </c>
      <c r="J318" s="136">
        <v>0</v>
      </c>
      <c r="K318" s="136"/>
    </row>
    <row r="319" spans="1:11" ht="25.5" customHeight="1">
      <c r="A319" s="139" t="s">
        <v>448</v>
      </c>
      <c r="B319" s="132">
        <f t="shared" si="9"/>
        <v>190</v>
      </c>
      <c r="C319" s="136">
        <v>15</v>
      </c>
      <c r="D319" s="136">
        <v>15</v>
      </c>
      <c r="E319" s="136">
        <v>55</v>
      </c>
      <c r="F319" s="136">
        <v>15</v>
      </c>
      <c r="G319" s="136">
        <v>30</v>
      </c>
      <c r="H319" s="136">
        <v>35</v>
      </c>
      <c r="I319" s="136">
        <v>10</v>
      </c>
      <c r="J319" s="136">
        <v>15</v>
      </c>
      <c r="K319" s="136"/>
    </row>
    <row r="320" spans="1:11" ht="25.5" customHeight="1">
      <c r="A320" s="139" t="s">
        <v>449</v>
      </c>
      <c r="B320" s="132">
        <f t="shared" si="9"/>
        <v>3195</v>
      </c>
      <c r="C320" s="136">
        <v>341.63</v>
      </c>
      <c r="D320" s="136">
        <v>643</v>
      </c>
      <c r="E320" s="136">
        <v>59.61</v>
      </c>
      <c r="F320" s="136">
        <v>130</v>
      </c>
      <c r="G320" s="136">
        <v>281</v>
      </c>
      <c r="H320" s="136">
        <v>940</v>
      </c>
      <c r="I320" s="136">
        <v>800</v>
      </c>
      <c r="J320" s="136"/>
      <c r="K320" s="136"/>
    </row>
    <row r="321" spans="1:11" ht="25.5" customHeight="1">
      <c r="A321" s="139" t="s">
        <v>450</v>
      </c>
      <c r="B321" s="132">
        <f t="shared" si="9"/>
        <v>520</v>
      </c>
      <c r="C321" s="136">
        <v>45</v>
      </c>
      <c r="D321" s="136">
        <v>40</v>
      </c>
      <c r="E321" s="136">
        <v>50</v>
      </c>
      <c r="F321" s="136">
        <v>50</v>
      </c>
      <c r="G321" s="136">
        <v>45</v>
      </c>
      <c r="H321" s="136">
        <v>240</v>
      </c>
      <c r="I321" s="136">
        <v>50</v>
      </c>
      <c r="J321" s="136">
        <v>0</v>
      </c>
      <c r="K321" s="136"/>
    </row>
    <row r="322" spans="1:11" ht="25.5" customHeight="1">
      <c r="A322" s="139" t="s">
        <v>451</v>
      </c>
      <c r="B322" s="132">
        <f t="shared" si="9"/>
        <v>243</v>
      </c>
      <c r="C322" s="136">
        <v>0</v>
      </c>
      <c r="D322" s="136">
        <v>0</v>
      </c>
      <c r="E322" s="136">
        <v>45</v>
      </c>
      <c r="F322" s="136">
        <v>0</v>
      </c>
      <c r="G322" s="136">
        <v>40</v>
      </c>
      <c r="H322" s="136">
        <v>75</v>
      </c>
      <c r="I322" s="136">
        <v>83.4</v>
      </c>
      <c r="J322" s="136">
        <v>0</v>
      </c>
      <c r="K322" s="136"/>
    </row>
    <row r="323" spans="1:11" ht="25.5" customHeight="1">
      <c r="A323" s="139" t="s">
        <v>452</v>
      </c>
      <c r="B323" s="132">
        <f t="shared" si="9"/>
        <v>340</v>
      </c>
      <c r="C323" s="136">
        <v>65</v>
      </c>
      <c r="D323" s="136">
        <v>50</v>
      </c>
      <c r="E323" s="136">
        <v>0</v>
      </c>
      <c r="F323" s="136">
        <v>80</v>
      </c>
      <c r="G323" s="136">
        <v>25</v>
      </c>
      <c r="H323" s="136">
        <v>50</v>
      </c>
      <c r="I323" s="136">
        <v>70</v>
      </c>
      <c r="J323" s="136">
        <v>0</v>
      </c>
      <c r="K323" s="136"/>
    </row>
    <row r="324" spans="1:11" ht="25.5" customHeight="1">
      <c r="A324" s="139" t="s">
        <v>447</v>
      </c>
      <c r="B324" s="132">
        <f t="shared" si="9"/>
        <v>1513</v>
      </c>
      <c r="C324" s="136">
        <v>304</v>
      </c>
      <c r="D324" s="136">
        <v>197</v>
      </c>
      <c r="E324" s="136">
        <v>187</v>
      </c>
      <c r="F324" s="136">
        <v>176</v>
      </c>
      <c r="G324" s="136">
        <v>250</v>
      </c>
      <c r="H324" s="136">
        <v>185</v>
      </c>
      <c r="I324" s="136">
        <v>214</v>
      </c>
      <c r="J324" s="136">
        <v>0</v>
      </c>
      <c r="K324" s="136"/>
    </row>
    <row r="325" spans="1:11" ht="25.5" customHeight="1">
      <c r="A325" s="139" t="s">
        <v>447</v>
      </c>
      <c r="B325" s="132">
        <f t="shared" si="9"/>
        <v>21</v>
      </c>
      <c r="C325" s="136">
        <v>3</v>
      </c>
      <c r="D325" s="136">
        <v>3</v>
      </c>
      <c r="E325" s="136">
        <v>3</v>
      </c>
      <c r="F325" s="136">
        <v>3</v>
      </c>
      <c r="G325" s="136">
        <v>3</v>
      </c>
      <c r="H325" s="136">
        <v>3</v>
      </c>
      <c r="I325" s="136">
        <v>3</v>
      </c>
      <c r="J325" s="136"/>
      <c r="K325" s="136"/>
    </row>
    <row r="326" spans="1:11" ht="25.5" customHeight="1">
      <c r="A326" s="139" t="s">
        <v>447</v>
      </c>
      <c r="B326" s="132">
        <f t="shared" si="9"/>
        <v>450</v>
      </c>
      <c r="C326" s="136">
        <v>64.2</v>
      </c>
      <c r="D326" s="136">
        <v>64.2</v>
      </c>
      <c r="E326" s="136">
        <v>64.2</v>
      </c>
      <c r="F326" s="136">
        <v>64.5</v>
      </c>
      <c r="G326" s="136">
        <v>64.2</v>
      </c>
      <c r="H326" s="136">
        <v>64.5</v>
      </c>
      <c r="I326" s="136">
        <v>64.2</v>
      </c>
      <c r="J326" s="136"/>
      <c r="K326" s="136"/>
    </row>
    <row r="327" spans="1:11" ht="25.5" customHeight="1">
      <c r="A327" s="139" t="s">
        <v>447</v>
      </c>
      <c r="B327" s="132">
        <f t="shared" si="9"/>
        <v>497</v>
      </c>
      <c r="C327" s="136">
        <v>70</v>
      </c>
      <c r="D327" s="136">
        <v>70</v>
      </c>
      <c r="E327" s="136">
        <v>70</v>
      </c>
      <c r="F327" s="136">
        <v>70</v>
      </c>
      <c r="G327" s="136">
        <v>70</v>
      </c>
      <c r="H327" s="136">
        <v>77</v>
      </c>
      <c r="I327" s="136">
        <v>70</v>
      </c>
      <c r="J327" s="136"/>
      <c r="K327" s="136"/>
    </row>
    <row r="328" spans="1:11" ht="25.5" customHeight="1">
      <c r="A328" s="139" t="s">
        <v>453</v>
      </c>
      <c r="B328" s="132">
        <f t="shared" si="9"/>
        <v>28</v>
      </c>
      <c r="C328" s="136">
        <v>9</v>
      </c>
      <c r="D328" s="136">
        <v>0</v>
      </c>
      <c r="E328" s="136">
        <v>0</v>
      </c>
      <c r="F328" s="136">
        <v>7.1</v>
      </c>
      <c r="G328" s="136">
        <v>0</v>
      </c>
      <c r="H328" s="136">
        <v>0</v>
      </c>
      <c r="I328" s="136">
        <v>12</v>
      </c>
      <c r="J328" s="136">
        <v>0</v>
      </c>
      <c r="K328" s="136"/>
    </row>
    <row r="329" spans="1:11" ht="25.5" customHeight="1">
      <c r="A329" s="139" t="s">
        <v>454</v>
      </c>
      <c r="B329" s="132">
        <f t="shared" si="9"/>
        <v>100</v>
      </c>
      <c r="C329" s="136">
        <v>100</v>
      </c>
      <c r="D329" s="136">
        <v>0</v>
      </c>
      <c r="E329" s="136">
        <v>0</v>
      </c>
      <c r="F329" s="136">
        <v>0</v>
      </c>
      <c r="G329" s="136">
        <v>0</v>
      </c>
      <c r="H329" s="136">
        <v>0</v>
      </c>
      <c r="I329" s="136">
        <v>0</v>
      </c>
      <c r="J329" s="136">
        <v>0</v>
      </c>
      <c r="K329" s="136"/>
    </row>
    <row r="330" spans="1:11" ht="25.5" customHeight="1">
      <c r="A330" s="139" t="s">
        <v>455</v>
      </c>
      <c r="B330" s="132">
        <f t="shared" si="9"/>
        <v>184</v>
      </c>
      <c r="C330" s="136">
        <v>0</v>
      </c>
      <c r="D330" s="136">
        <v>0</v>
      </c>
      <c r="E330" s="136">
        <v>114</v>
      </c>
      <c r="F330" s="136">
        <v>70</v>
      </c>
      <c r="G330" s="136">
        <v>0</v>
      </c>
      <c r="H330" s="136">
        <v>0</v>
      </c>
      <c r="I330" s="136">
        <v>0</v>
      </c>
      <c r="J330" s="136">
        <v>0</v>
      </c>
      <c r="K330" s="136"/>
    </row>
    <row r="331" spans="1:11" ht="25.5" customHeight="1">
      <c r="A331" s="139" t="s">
        <v>456</v>
      </c>
      <c r="B331" s="132">
        <f t="shared" si="9"/>
        <v>92</v>
      </c>
      <c r="C331" s="136">
        <v>15.675000000000001</v>
      </c>
      <c r="D331" s="136">
        <v>15.484999999999999</v>
      </c>
      <c r="E331" s="136">
        <v>14.154999999999999</v>
      </c>
      <c r="F331" s="136">
        <v>7.22</v>
      </c>
      <c r="G331" s="136">
        <v>9.31</v>
      </c>
      <c r="H331" s="136">
        <v>22.8</v>
      </c>
      <c r="I331" s="136">
        <v>7.5049999999999999</v>
      </c>
      <c r="J331" s="136">
        <v>0</v>
      </c>
      <c r="K331" s="136"/>
    </row>
    <row r="332" spans="1:11" ht="25.5" customHeight="1">
      <c r="A332" s="139" t="s">
        <v>457</v>
      </c>
      <c r="B332" s="132">
        <f t="shared" si="9"/>
        <v>30</v>
      </c>
      <c r="C332" s="136">
        <v>5</v>
      </c>
      <c r="D332" s="136">
        <v>4</v>
      </c>
      <c r="E332" s="136">
        <v>5</v>
      </c>
      <c r="F332" s="136">
        <v>4</v>
      </c>
      <c r="G332" s="136">
        <v>4</v>
      </c>
      <c r="H332" s="136">
        <v>4</v>
      </c>
      <c r="I332" s="136">
        <v>4</v>
      </c>
      <c r="J332" s="136">
        <v>0</v>
      </c>
      <c r="K332" s="136"/>
    </row>
    <row r="333" spans="1:11" ht="25.5" customHeight="1">
      <c r="A333" s="139" t="s">
        <v>458</v>
      </c>
      <c r="B333" s="132">
        <f t="shared" si="9"/>
        <v>1217</v>
      </c>
      <c r="C333" s="136">
        <v>632</v>
      </c>
      <c r="D333" s="136">
        <v>481</v>
      </c>
      <c r="E333" s="136">
        <v>39.4</v>
      </c>
      <c r="F333" s="136">
        <v>13.8</v>
      </c>
      <c r="G333" s="136">
        <v>19.8</v>
      </c>
      <c r="H333" s="136">
        <v>16</v>
      </c>
      <c r="I333" s="136">
        <v>12.8</v>
      </c>
      <c r="J333" s="136">
        <v>2</v>
      </c>
      <c r="K333" s="136"/>
    </row>
    <row r="334" spans="1:11" ht="25.5" customHeight="1">
      <c r="A334" s="139" t="s">
        <v>459</v>
      </c>
      <c r="B334" s="132">
        <f t="shared" si="9"/>
        <v>285</v>
      </c>
      <c r="C334" s="136">
        <v>60</v>
      </c>
      <c r="D334" s="136">
        <v>45</v>
      </c>
      <c r="E334" s="136">
        <v>60</v>
      </c>
      <c r="F334" s="136">
        <v>15</v>
      </c>
      <c r="G334" s="136">
        <v>45</v>
      </c>
      <c r="H334" s="136">
        <v>30</v>
      </c>
      <c r="I334" s="136">
        <v>30</v>
      </c>
      <c r="J334" s="136">
        <v>0</v>
      </c>
      <c r="K334" s="136"/>
    </row>
    <row r="335" spans="1:11" ht="25.5" customHeight="1">
      <c r="A335" s="139" t="s">
        <v>460</v>
      </c>
      <c r="B335" s="132">
        <f t="shared" si="9"/>
        <v>41</v>
      </c>
      <c r="C335" s="136">
        <v>4</v>
      </c>
      <c r="D335" s="136">
        <v>0</v>
      </c>
      <c r="E335" s="136">
        <v>16</v>
      </c>
      <c r="F335" s="136">
        <v>8</v>
      </c>
      <c r="G335" s="136">
        <v>4</v>
      </c>
      <c r="H335" s="136">
        <v>4</v>
      </c>
      <c r="I335" s="136">
        <v>5</v>
      </c>
      <c r="J335" s="136">
        <v>0</v>
      </c>
      <c r="K335" s="136"/>
    </row>
    <row r="336" spans="1:11" ht="25.5" customHeight="1">
      <c r="A336" s="139" t="s">
        <v>461</v>
      </c>
      <c r="B336" s="132">
        <f t="shared" si="9"/>
        <v>40</v>
      </c>
      <c r="C336" s="136">
        <v>0</v>
      </c>
      <c r="D336" s="136">
        <v>0</v>
      </c>
      <c r="E336" s="136">
        <v>7.2</v>
      </c>
      <c r="F336" s="136">
        <v>7.2</v>
      </c>
      <c r="G336" s="136">
        <v>4.8</v>
      </c>
      <c r="H336" s="136">
        <v>7.2</v>
      </c>
      <c r="I336" s="136">
        <v>7.2</v>
      </c>
      <c r="J336" s="136">
        <v>6.4</v>
      </c>
      <c r="K336" s="136"/>
    </row>
    <row r="337" spans="1:11" ht="25.5" customHeight="1">
      <c r="A337" s="139" t="s">
        <v>455</v>
      </c>
      <c r="B337" s="132">
        <f t="shared" si="9"/>
        <v>28</v>
      </c>
      <c r="C337" s="136">
        <v>5</v>
      </c>
      <c r="D337" s="136">
        <v>4</v>
      </c>
      <c r="E337" s="136">
        <v>1</v>
      </c>
      <c r="F337" s="136">
        <v>6.07</v>
      </c>
      <c r="G337" s="136">
        <v>0</v>
      </c>
      <c r="H337" s="136">
        <v>2</v>
      </c>
      <c r="I337" s="136">
        <v>10</v>
      </c>
      <c r="J337" s="136">
        <v>0</v>
      </c>
      <c r="K337" s="136"/>
    </row>
    <row r="338" spans="1:11" ht="25.5" customHeight="1">
      <c r="A338" s="139" t="s">
        <v>462</v>
      </c>
      <c r="B338" s="132">
        <f t="shared" si="9"/>
        <v>600</v>
      </c>
      <c r="C338" s="136">
        <v>237</v>
      </c>
      <c r="D338" s="136">
        <v>200</v>
      </c>
      <c r="E338" s="136">
        <v>35</v>
      </c>
      <c r="F338" s="136">
        <v>0</v>
      </c>
      <c r="G338" s="136">
        <v>128</v>
      </c>
      <c r="H338" s="136">
        <v>0</v>
      </c>
      <c r="I338" s="136">
        <v>0</v>
      </c>
      <c r="J338" s="136">
        <v>0</v>
      </c>
      <c r="K338" s="136"/>
    </row>
    <row r="339" spans="1:11" ht="25.5" customHeight="1">
      <c r="A339" s="139" t="s">
        <v>463</v>
      </c>
      <c r="B339" s="132">
        <f t="shared" si="9"/>
        <v>3033</v>
      </c>
      <c r="C339" s="136">
        <v>300.69</v>
      </c>
      <c r="D339" s="136">
        <v>180.01</v>
      </c>
      <c r="E339" s="136">
        <v>149.84</v>
      </c>
      <c r="F339" s="136">
        <v>149.84</v>
      </c>
      <c r="G339" s="136">
        <v>225.27</v>
      </c>
      <c r="H339" s="136">
        <v>1802.08</v>
      </c>
      <c r="I339" s="136">
        <v>225.27</v>
      </c>
      <c r="J339" s="136">
        <v>0</v>
      </c>
      <c r="K339" s="136"/>
    </row>
    <row r="340" spans="1:11" ht="25.5" customHeight="1">
      <c r="A340" s="139" t="s">
        <v>464</v>
      </c>
      <c r="B340" s="132">
        <f t="shared" si="9"/>
        <v>2000</v>
      </c>
      <c r="C340" s="136">
        <v>450</v>
      </c>
      <c r="D340" s="136">
        <v>0</v>
      </c>
      <c r="E340" s="136">
        <v>0</v>
      </c>
      <c r="F340" s="136">
        <v>250</v>
      </c>
      <c r="G340" s="136">
        <v>250</v>
      </c>
      <c r="H340" s="136">
        <v>600</v>
      </c>
      <c r="I340" s="136">
        <v>450</v>
      </c>
      <c r="J340" s="136">
        <v>0</v>
      </c>
      <c r="K340" s="136"/>
    </row>
    <row r="341" spans="1:11" ht="25.5" customHeight="1">
      <c r="A341" s="139" t="s">
        <v>465</v>
      </c>
      <c r="B341" s="132">
        <f t="shared" si="9"/>
        <v>601</v>
      </c>
      <c r="C341" s="136">
        <v>76.8</v>
      </c>
      <c r="D341" s="136">
        <v>74</v>
      </c>
      <c r="E341" s="136">
        <v>78</v>
      </c>
      <c r="F341" s="136">
        <v>60.8</v>
      </c>
      <c r="G341" s="136">
        <v>71.2</v>
      </c>
      <c r="H341" s="136">
        <v>133</v>
      </c>
      <c r="I341" s="136">
        <v>107.2</v>
      </c>
      <c r="J341" s="136">
        <v>0</v>
      </c>
      <c r="K341" s="136"/>
    </row>
    <row r="342" spans="1:11" ht="25.5" customHeight="1">
      <c r="A342" s="139" t="s">
        <v>466</v>
      </c>
      <c r="B342" s="132">
        <f t="shared" si="9"/>
        <v>1200</v>
      </c>
      <c r="C342" s="136">
        <v>0</v>
      </c>
      <c r="D342" s="136">
        <v>250</v>
      </c>
      <c r="E342" s="136">
        <v>350</v>
      </c>
      <c r="F342" s="136">
        <v>100</v>
      </c>
      <c r="G342" s="136">
        <v>120</v>
      </c>
      <c r="H342" s="136">
        <v>300</v>
      </c>
      <c r="I342" s="136">
        <v>80</v>
      </c>
      <c r="J342" s="136">
        <v>0</v>
      </c>
      <c r="K342" s="136"/>
    </row>
    <row r="343" spans="1:11" ht="25.5" customHeight="1">
      <c r="A343" s="139" t="s">
        <v>467</v>
      </c>
      <c r="B343" s="132">
        <f t="shared" si="9"/>
        <v>160</v>
      </c>
      <c r="C343" s="136">
        <v>20</v>
      </c>
      <c r="D343" s="136">
        <v>20</v>
      </c>
      <c r="E343" s="136">
        <v>10</v>
      </c>
      <c r="F343" s="136">
        <v>20</v>
      </c>
      <c r="G343" s="136">
        <v>20</v>
      </c>
      <c r="H343" s="136">
        <v>45</v>
      </c>
      <c r="I343" s="136">
        <v>25</v>
      </c>
      <c r="J343" s="136">
        <v>0</v>
      </c>
      <c r="K343" s="136"/>
    </row>
    <row r="344" spans="1:11" ht="25.5" customHeight="1">
      <c r="A344" s="139" t="s">
        <v>468</v>
      </c>
      <c r="B344" s="132">
        <f t="shared" si="9"/>
        <v>300</v>
      </c>
      <c r="C344" s="136">
        <v>38</v>
      </c>
      <c r="D344" s="136">
        <v>48</v>
      </c>
      <c r="E344" s="136">
        <v>40</v>
      </c>
      <c r="F344" s="136">
        <v>38</v>
      </c>
      <c r="G344" s="136">
        <v>48</v>
      </c>
      <c r="H344" s="136">
        <v>45</v>
      </c>
      <c r="I344" s="136">
        <v>43</v>
      </c>
      <c r="J344" s="136">
        <v>0</v>
      </c>
      <c r="K344" s="136"/>
    </row>
    <row r="345" spans="1:11" ht="25.5" customHeight="1">
      <c r="A345" s="139" t="s">
        <v>468</v>
      </c>
      <c r="B345" s="132">
        <f t="shared" si="9"/>
        <v>1180</v>
      </c>
      <c r="C345" s="136">
        <v>150</v>
      </c>
      <c r="D345" s="136">
        <v>160</v>
      </c>
      <c r="E345" s="136">
        <v>180</v>
      </c>
      <c r="F345" s="136">
        <v>150</v>
      </c>
      <c r="G345" s="136">
        <v>150</v>
      </c>
      <c r="H345" s="136">
        <v>150</v>
      </c>
      <c r="I345" s="136">
        <v>240</v>
      </c>
      <c r="J345" s="136">
        <v>0</v>
      </c>
      <c r="K345" s="136"/>
    </row>
    <row r="346" spans="1:11" ht="25.5" customHeight="1">
      <c r="A346" s="139" t="s">
        <v>468</v>
      </c>
      <c r="B346" s="132">
        <f t="shared" si="9"/>
        <v>920</v>
      </c>
      <c r="C346" s="136">
        <v>20</v>
      </c>
      <c r="D346" s="136">
        <v>20</v>
      </c>
      <c r="E346" s="136">
        <v>20</v>
      </c>
      <c r="F346" s="136">
        <v>20</v>
      </c>
      <c r="G346" s="136">
        <v>140</v>
      </c>
      <c r="H346" s="136">
        <v>400</v>
      </c>
      <c r="I346" s="136">
        <v>280</v>
      </c>
      <c r="J346" s="136">
        <v>20</v>
      </c>
      <c r="K346" s="136"/>
    </row>
    <row r="347" spans="1:11" ht="25.5" customHeight="1">
      <c r="A347" s="139" t="s">
        <v>469</v>
      </c>
      <c r="B347" s="132">
        <f t="shared" si="9"/>
        <v>1050</v>
      </c>
      <c r="C347" s="136">
        <v>145</v>
      </c>
      <c r="D347" s="136">
        <v>125</v>
      </c>
      <c r="E347" s="136">
        <v>185</v>
      </c>
      <c r="F347" s="136">
        <v>145</v>
      </c>
      <c r="G347" s="136">
        <v>105</v>
      </c>
      <c r="H347" s="136">
        <v>165</v>
      </c>
      <c r="I347" s="136">
        <v>180</v>
      </c>
      <c r="J347" s="136">
        <v>0</v>
      </c>
      <c r="K347" s="136"/>
    </row>
    <row r="348" spans="1:11" ht="25.5" customHeight="1">
      <c r="A348" s="139" t="s">
        <v>469</v>
      </c>
      <c r="B348" s="132">
        <f t="shared" si="9"/>
        <v>1050</v>
      </c>
      <c r="C348" s="136">
        <v>153</v>
      </c>
      <c r="D348" s="136">
        <v>150</v>
      </c>
      <c r="E348" s="136">
        <v>153</v>
      </c>
      <c r="F348" s="136">
        <v>140</v>
      </c>
      <c r="G348" s="136">
        <v>160</v>
      </c>
      <c r="H348" s="136">
        <v>150</v>
      </c>
      <c r="I348" s="136">
        <v>144</v>
      </c>
      <c r="J348" s="136">
        <v>0</v>
      </c>
      <c r="K348" s="136"/>
    </row>
    <row r="349" spans="1:11" ht="25.5" customHeight="1">
      <c r="A349" s="139" t="s">
        <v>470</v>
      </c>
      <c r="B349" s="132">
        <f t="shared" si="9"/>
        <v>720</v>
      </c>
      <c r="C349" s="136">
        <v>97.5</v>
      </c>
      <c r="D349" s="136">
        <v>97.5</v>
      </c>
      <c r="E349" s="136">
        <v>97.5</v>
      </c>
      <c r="F349" s="136">
        <v>97.5</v>
      </c>
      <c r="G349" s="136">
        <v>97.5</v>
      </c>
      <c r="H349" s="136">
        <v>97.5</v>
      </c>
      <c r="I349" s="136">
        <v>135</v>
      </c>
      <c r="J349" s="136">
        <v>0</v>
      </c>
      <c r="K349" s="136"/>
    </row>
    <row r="350" spans="1:11" ht="25.5" customHeight="1">
      <c r="A350" s="105"/>
      <c r="B350" s="91"/>
      <c r="C350" s="136"/>
      <c r="D350" s="136"/>
      <c r="E350" s="136"/>
      <c r="F350" s="136"/>
      <c r="G350" s="136"/>
      <c r="H350" s="136"/>
      <c r="I350" s="136"/>
      <c r="J350" s="136"/>
      <c r="K350" s="136"/>
    </row>
    <row r="351" spans="1:11" ht="25.5" customHeight="1">
      <c r="A351" s="71" t="s">
        <v>162</v>
      </c>
      <c r="B351" s="140">
        <f>SUM(B4,B10,B29)</f>
        <v>1116304</v>
      </c>
      <c r="C351" s="140">
        <f>SUM(C4,C10,C29)</f>
        <v>133293</v>
      </c>
      <c r="D351" s="140">
        <f t="shared" ref="D351:K351" si="10">SUM(D4,D10,D29)</f>
        <v>132325</v>
      </c>
      <c r="E351" s="140">
        <f t="shared" si="10"/>
        <v>202542</v>
      </c>
      <c r="F351" s="140">
        <f t="shared" si="10"/>
        <v>92727</v>
      </c>
      <c r="G351" s="140">
        <f t="shared" si="10"/>
        <v>209576</v>
      </c>
      <c r="H351" s="140">
        <f t="shared" si="10"/>
        <v>186701</v>
      </c>
      <c r="I351" s="140">
        <f t="shared" si="10"/>
        <v>143461</v>
      </c>
      <c r="J351" s="140">
        <f t="shared" si="10"/>
        <v>6668</v>
      </c>
      <c r="K351" s="163">
        <f t="shared" si="10"/>
        <v>9011</v>
      </c>
    </row>
    <row r="352" spans="1:11" ht="36.75" customHeight="1"/>
    <row r="353" spans="3:11">
      <c r="C353" s="141"/>
      <c r="D353" s="141"/>
      <c r="E353" s="141"/>
      <c r="F353" s="141"/>
      <c r="G353" s="141"/>
      <c r="H353" s="141"/>
      <c r="I353" s="141"/>
      <c r="J353" s="141"/>
      <c r="K353" s="141"/>
    </row>
    <row r="495" spans="1:1">
      <c r="A495" s="94"/>
    </row>
    <row r="496" spans="1:1">
      <c r="A496" s="94"/>
    </row>
    <row r="497" spans="1:1">
      <c r="A497" s="94"/>
    </row>
    <row r="498" spans="1:1">
      <c r="A498" s="94"/>
    </row>
    <row r="499" spans="1:1">
      <c r="A499" s="94"/>
    </row>
    <row r="500" spans="1:1">
      <c r="A500" s="94"/>
    </row>
    <row r="501" spans="1:1">
      <c r="A501" s="94"/>
    </row>
    <row r="502" spans="1:1">
      <c r="A502" s="94"/>
    </row>
    <row r="503" spans="1:1">
      <c r="A503" s="94"/>
    </row>
    <row r="504" spans="1:1">
      <c r="A504" s="94"/>
    </row>
    <row r="505" spans="1:1">
      <c r="A505" s="94"/>
    </row>
    <row r="506" spans="1:1">
      <c r="A506" s="94"/>
    </row>
    <row r="507" spans="1:1">
      <c r="A507" s="94"/>
    </row>
  </sheetData>
  <mergeCells count="2">
    <mergeCell ref="A1:K1"/>
    <mergeCell ref="A2:K2"/>
  </mergeCells>
  <phoneticPr fontId="5" type="noConversion"/>
  <printOptions horizontalCentered="1"/>
  <pageMargins left="0.31458333333333299" right="0.31458333333333299" top="0.35416666666666702" bottom="0.35416666666666702" header="0.31458333333333299" footer="0.31458333333333299"/>
  <pageSetup paperSize="9" scale="8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showGridLines="0" showZeros="0" workbookViewId="0">
      <selection activeCell="A2" sqref="A2:D2"/>
    </sheetView>
  </sheetViews>
  <sheetFormatPr defaultColWidth="9" defaultRowHeight="14.25"/>
  <cols>
    <col min="1" max="1" width="32.875" customWidth="1"/>
    <col min="2" max="3" width="12.75" customWidth="1"/>
    <col min="4" max="4" width="12.625" customWidth="1"/>
  </cols>
  <sheetData>
    <row r="1" spans="1:4" ht="26.25" customHeight="1">
      <c r="A1" s="178" t="s">
        <v>471</v>
      </c>
      <c r="B1" s="178"/>
      <c r="C1" s="178"/>
      <c r="D1" s="178"/>
    </row>
    <row r="2" spans="1:4" ht="19.5" customHeight="1">
      <c r="A2" s="179" t="s">
        <v>25</v>
      </c>
      <c r="B2" s="179"/>
      <c r="C2" s="179"/>
      <c r="D2" s="179"/>
    </row>
    <row r="3" spans="1:4" ht="51" customHeight="1">
      <c r="A3" s="82" t="s">
        <v>26</v>
      </c>
      <c r="B3" s="84" t="s">
        <v>29</v>
      </c>
      <c r="C3" s="84" t="s">
        <v>472</v>
      </c>
      <c r="D3" s="84" t="s">
        <v>31</v>
      </c>
    </row>
    <row r="4" spans="1:4" ht="23.25" customHeight="1">
      <c r="A4" s="117" t="s">
        <v>32</v>
      </c>
      <c r="B4" s="118">
        <f>SUM(B5:B19)</f>
        <v>828660</v>
      </c>
      <c r="C4" s="118">
        <f>SUM(C5:C19)</f>
        <v>966000</v>
      </c>
      <c r="D4" s="127">
        <f>(C4-B4)/B4</f>
        <v>0.16600000000000001</v>
      </c>
    </row>
    <row r="5" spans="1:4" ht="23.25" customHeight="1">
      <c r="A5" s="105" t="s">
        <v>33</v>
      </c>
      <c r="B5" s="91">
        <v>351314</v>
      </c>
      <c r="C5" s="91">
        <v>404701</v>
      </c>
      <c r="D5" s="128">
        <f>(C5-B5)/B5</f>
        <v>0.152</v>
      </c>
    </row>
    <row r="6" spans="1:4" ht="23.25" customHeight="1">
      <c r="A6" s="105" t="s">
        <v>473</v>
      </c>
      <c r="B6" s="91">
        <v>4624</v>
      </c>
      <c r="C6" s="91"/>
      <c r="D6" s="128">
        <f t="shared" ref="D6:D28" si="0">(C6-B6)/B6</f>
        <v>-1</v>
      </c>
    </row>
    <row r="7" spans="1:4" ht="23.25" customHeight="1">
      <c r="A7" s="105" t="s">
        <v>35</v>
      </c>
      <c r="B7" s="91">
        <v>85977</v>
      </c>
      <c r="C7" s="91">
        <v>106821</v>
      </c>
      <c r="D7" s="128">
        <f t="shared" si="0"/>
        <v>0.24199999999999999</v>
      </c>
    </row>
    <row r="8" spans="1:4" ht="23.25" customHeight="1">
      <c r="A8" s="105" t="s">
        <v>36</v>
      </c>
      <c r="B8" s="91">
        <v>50289</v>
      </c>
      <c r="C8" s="91">
        <v>54489</v>
      </c>
      <c r="D8" s="128">
        <f t="shared" si="0"/>
        <v>8.4000000000000005E-2</v>
      </c>
    </row>
    <row r="9" spans="1:4" ht="23.25" customHeight="1">
      <c r="A9" s="105" t="s">
        <v>37</v>
      </c>
      <c r="B9" s="91">
        <v>29347</v>
      </c>
      <c r="C9" s="91">
        <v>31547</v>
      </c>
      <c r="D9" s="128">
        <f t="shared" si="0"/>
        <v>7.4999999999999997E-2</v>
      </c>
    </row>
    <row r="10" spans="1:4" ht="23.25" customHeight="1">
      <c r="A10" s="105" t="s">
        <v>38</v>
      </c>
      <c r="B10" s="91">
        <v>40976</v>
      </c>
      <c r="C10" s="91">
        <v>44632</v>
      </c>
      <c r="D10" s="128">
        <f t="shared" si="0"/>
        <v>8.8999999999999996E-2</v>
      </c>
    </row>
    <row r="11" spans="1:4" ht="23.25" customHeight="1">
      <c r="A11" s="105" t="s">
        <v>39</v>
      </c>
      <c r="B11" s="91">
        <v>45308</v>
      </c>
      <c r="C11" s="91">
        <v>53668</v>
      </c>
      <c r="D11" s="128">
        <f t="shared" si="0"/>
        <v>0.185</v>
      </c>
    </row>
    <row r="12" spans="1:4" ht="23.25" customHeight="1">
      <c r="A12" s="105" t="s">
        <v>40</v>
      </c>
      <c r="B12" s="91">
        <v>16732</v>
      </c>
      <c r="C12" s="91">
        <v>19894</v>
      </c>
      <c r="D12" s="128">
        <f t="shared" si="0"/>
        <v>0.189</v>
      </c>
    </row>
    <row r="13" spans="1:4" ht="23.25" customHeight="1">
      <c r="A13" s="105" t="s">
        <v>41</v>
      </c>
      <c r="B13" s="91">
        <v>64291</v>
      </c>
      <c r="C13" s="91">
        <v>68573</v>
      </c>
      <c r="D13" s="128">
        <f t="shared" si="0"/>
        <v>6.7000000000000004E-2</v>
      </c>
    </row>
    <row r="14" spans="1:4" ht="23.25" customHeight="1">
      <c r="A14" s="105" t="s">
        <v>42</v>
      </c>
      <c r="B14" s="91">
        <v>25176</v>
      </c>
      <c r="C14" s="91">
        <v>50230</v>
      </c>
      <c r="D14" s="128">
        <f t="shared" si="0"/>
        <v>0.995</v>
      </c>
    </row>
    <row r="15" spans="1:4" ht="23.25" customHeight="1">
      <c r="A15" s="105" t="s">
        <v>43</v>
      </c>
      <c r="B15" s="91">
        <v>14471</v>
      </c>
      <c r="C15" s="91">
        <v>19676</v>
      </c>
      <c r="D15" s="128">
        <f t="shared" si="0"/>
        <v>0.36</v>
      </c>
    </row>
    <row r="16" spans="1:4" ht="23.25" customHeight="1">
      <c r="A16" s="105" t="s">
        <v>44</v>
      </c>
      <c r="B16" s="91">
        <v>55873</v>
      </c>
      <c r="C16" s="91">
        <v>48471</v>
      </c>
      <c r="D16" s="128">
        <f t="shared" si="0"/>
        <v>-0.13200000000000001</v>
      </c>
    </row>
    <row r="17" spans="1:4" ht="23.25" customHeight="1">
      <c r="A17" s="105" t="s">
        <v>45</v>
      </c>
      <c r="B17" s="91">
        <v>34680</v>
      </c>
      <c r="C17" s="91">
        <v>45118</v>
      </c>
      <c r="D17" s="128">
        <f t="shared" si="0"/>
        <v>0.30099999999999999</v>
      </c>
    </row>
    <row r="18" spans="1:4" ht="23.25" customHeight="1">
      <c r="A18" s="105" t="s">
        <v>46</v>
      </c>
      <c r="B18" s="91">
        <v>9602</v>
      </c>
      <c r="C18" s="91">
        <v>18180</v>
      </c>
      <c r="D18" s="128">
        <f t="shared" si="0"/>
        <v>0.89300000000000002</v>
      </c>
    </row>
    <row r="19" spans="1:4" ht="23.25" customHeight="1">
      <c r="A19" s="105" t="s">
        <v>47</v>
      </c>
      <c r="B19" s="91"/>
      <c r="C19" s="91"/>
      <c r="D19" s="128"/>
    </row>
    <row r="20" spans="1:4" ht="23.25" customHeight="1">
      <c r="A20" s="117" t="s">
        <v>48</v>
      </c>
      <c r="B20" s="118">
        <f>SUM(B21:B29)</f>
        <v>529370</v>
      </c>
      <c r="C20" s="118">
        <f t="shared" ref="C20" si="1">SUM(C21:C29)</f>
        <v>460000</v>
      </c>
      <c r="D20" s="127">
        <f>(C20-B20)/B20</f>
        <v>-0.13100000000000001</v>
      </c>
    </row>
    <row r="21" spans="1:4" ht="23.25" customHeight="1">
      <c r="A21" s="105" t="s">
        <v>49</v>
      </c>
      <c r="B21" s="91">
        <v>46685</v>
      </c>
      <c r="C21" s="91">
        <v>46613</v>
      </c>
      <c r="D21" s="128">
        <f t="shared" si="0"/>
        <v>-2E-3</v>
      </c>
    </row>
    <row r="22" spans="1:4" ht="23.25" customHeight="1">
      <c r="A22" s="105" t="s">
        <v>50</v>
      </c>
      <c r="B22" s="91">
        <v>130358</v>
      </c>
      <c r="C22" s="91">
        <v>123126</v>
      </c>
      <c r="D22" s="128">
        <f t="shared" si="0"/>
        <v>-5.5E-2</v>
      </c>
    </row>
    <row r="23" spans="1:4" ht="23.25" customHeight="1">
      <c r="A23" s="105" t="s">
        <v>51</v>
      </c>
      <c r="B23" s="91">
        <v>47201</v>
      </c>
      <c r="C23" s="91">
        <v>45407</v>
      </c>
      <c r="D23" s="128">
        <f t="shared" si="0"/>
        <v>-3.7999999999999999E-2</v>
      </c>
    </row>
    <row r="24" spans="1:4" ht="23.25" customHeight="1">
      <c r="A24" s="105" t="s">
        <v>52</v>
      </c>
      <c r="B24" s="91">
        <v>31801</v>
      </c>
      <c r="C24" s="91">
        <v>32210</v>
      </c>
      <c r="D24" s="128">
        <f t="shared" si="0"/>
        <v>1.2999999999999999E-2</v>
      </c>
    </row>
    <row r="25" spans="1:4" ht="23.25" customHeight="1">
      <c r="A25" s="105" t="s">
        <v>53</v>
      </c>
      <c r="B25" s="91">
        <v>256817</v>
      </c>
      <c r="C25" s="91">
        <v>194190</v>
      </c>
      <c r="D25" s="128">
        <f t="shared" si="0"/>
        <v>-0.24399999999999999</v>
      </c>
    </row>
    <row r="26" spans="1:4" ht="23.25" customHeight="1">
      <c r="A26" s="105" t="s">
        <v>54</v>
      </c>
      <c r="B26" s="91">
        <v>968</v>
      </c>
      <c r="C26" s="91">
        <v>529</v>
      </c>
      <c r="D26" s="128">
        <f t="shared" si="0"/>
        <v>-0.45400000000000001</v>
      </c>
    </row>
    <row r="27" spans="1:4" ht="23.25" customHeight="1">
      <c r="A27" s="105" t="s">
        <v>55</v>
      </c>
      <c r="B27" s="91">
        <v>9271</v>
      </c>
      <c r="C27" s="91">
        <v>9300</v>
      </c>
      <c r="D27" s="128">
        <f t="shared" si="0"/>
        <v>3.0000000000000001E-3</v>
      </c>
    </row>
    <row r="28" spans="1:4" ht="23.25" customHeight="1">
      <c r="A28" s="105" t="s">
        <v>56</v>
      </c>
      <c r="B28" s="91">
        <v>6269</v>
      </c>
      <c r="C28" s="91">
        <v>8625</v>
      </c>
      <c r="D28" s="128">
        <f t="shared" si="0"/>
        <v>0.376</v>
      </c>
    </row>
    <row r="29" spans="1:4" ht="26.25" customHeight="1">
      <c r="A29" s="105"/>
      <c r="B29" s="111"/>
      <c r="C29" s="111"/>
      <c r="D29" s="128"/>
    </row>
    <row r="30" spans="1:4" ht="25.5" customHeight="1">
      <c r="A30" s="122" t="s">
        <v>57</v>
      </c>
      <c r="B30" s="123">
        <f>B4+B20</f>
        <v>1358030</v>
      </c>
      <c r="C30" s="123">
        <f>C4+C20</f>
        <v>1426000</v>
      </c>
      <c r="D30" s="129">
        <f>(C30-B30)/B30</f>
        <v>0.05</v>
      </c>
    </row>
    <row r="31" spans="1:4" ht="20.25" customHeight="1">
      <c r="A31" s="125"/>
      <c r="B31" s="125"/>
      <c r="C31" s="125"/>
      <c r="D31" s="125"/>
    </row>
    <row r="169" spans="1:1">
      <c r="A169" s="94"/>
    </row>
    <row r="170" spans="1:1">
      <c r="A170" s="94"/>
    </row>
    <row r="171" spans="1:1">
      <c r="A171" s="94"/>
    </row>
    <row r="172" spans="1:1">
      <c r="A172" s="94"/>
    </row>
    <row r="173" spans="1:1">
      <c r="A173" s="94"/>
    </row>
    <row r="174" spans="1:1">
      <c r="A174" s="94"/>
    </row>
    <row r="175" spans="1:1">
      <c r="A175" s="94"/>
    </row>
    <row r="176" spans="1:1">
      <c r="A176" s="94"/>
    </row>
    <row r="177" spans="1:1">
      <c r="A177" s="94"/>
    </row>
    <row r="178" spans="1:1">
      <c r="A178" s="94"/>
    </row>
    <row r="179" spans="1:1">
      <c r="A179" s="94"/>
    </row>
    <row r="180" spans="1:1">
      <c r="A180" s="94"/>
    </row>
    <row r="181" spans="1:1">
      <c r="A181" s="94"/>
    </row>
  </sheetData>
  <mergeCells count="2">
    <mergeCell ref="A1:D1"/>
    <mergeCell ref="A2:D2"/>
  </mergeCells>
  <phoneticPr fontId="5" type="noConversion"/>
  <printOptions horizontalCentered="1"/>
  <pageMargins left="0.47222222222222199" right="0.47222222222222199" top="0.78680555555555598" bottom="0.59027777777777801" header="0.70833333333333304" footer="0.39305555555555599"/>
  <pageSetup paperSize="9" scale="95" orientation="portrait"/>
  <headerFooter alignWithMargins="0">
    <oddFooter>&amp;C-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2"/>
  <sheetViews>
    <sheetView showGridLines="0" showZeros="0" workbookViewId="0">
      <selection activeCell="K23" sqref="K23"/>
    </sheetView>
  </sheetViews>
  <sheetFormatPr defaultColWidth="9" defaultRowHeight="14.25"/>
  <cols>
    <col min="1" max="1" width="32.625" customWidth="1"/>
    <col min="2" max="2" width="15.625" customWidth="1"/>
    <col min="3" max="3" width="14.625" customWidth="1"/>
    <col min="4" max="4" width="13.75" customWidth="1"/>
    <col min="7" max="7" width="18" customWidth="1"/>
  </cols>
  <sheetData>
    <row r="1" spans="1:4" ht="26.25" customHeight="1">
      <c r="A1" s="178" t="s">
        <v>474</v>
      </c>
      <c r="B1" s="178"/>
      <c r="C1" s="178"/>
      <c r="D1" s="178"/>
    </row>
    <row r="2" spans="1:4" ht="26.25" customHeight="1">
      <c r="A2" s="179" t="s">
        <v>25</v>
      </c>
      <c r="B2" s="179"/>
      <c r="C2" s="179"/>
      <c r="D2" s="179"/>
    </row>
    <row r="3" spans="1:4" ht="45" customHeight="1">
      <c r="A3" s="82" t="s">
        <v>26</v>
      </c>
      <c r="B3" s="83" t="s">
        <v>475</v>
      </c>
      <c r="C3" s="84" t="s">
        <v>472</v>
      </c>
      <c r="D3" s="84" t="s">
        <v>31</v>
      </c>
    </row>
    <row r="4" spans="1:4" ht="23.25" customHeight="1">
      <c r="A4" s="105" t="s">
        <v>59</v>
      </c>
      <c r="B4" s="126">
        <v>268000</v>
      </c>
      <c r="C4" s="86">
        <v>292827</v>
      </c>
      <c r="D4" s="89">
        <f>IF(ISERROR((C4/B4-1)*100),0,(C4/B4-1)*100)</f>
        <v>9.3000000000000007</v>
      </c>
    </row>
    <row r="5" spans="1:4" ht="23.25" customHeight="1">
      <c r="A5" s="105" t="s">
        <v>60</v>
      </c>
      <c r="B5" s="126"/>
      <c r="C5" s="86"/>
      <c r="D5" s="89">
        <f t="shared" ref="D5:D27" si="0">IF(ISERROR((C5/B5-1)*100),0,(C5/B5-1)*100)</f>
        <v>0</v>
      </c>
    </row>
    <row r="6" spans="1:4" ht="23.25" customHeight="1">
      <c r="A6" s="105" t="s">
        <v>61</v>
      </c>
      <c r="B6" s="126">
        <v>9000</v>
      </c>
      <c r="C6" s="86">
        <v>2810</v>
      </c>
      <c r="D6" s="89">
        <f t="shared" si="0"/>
        <v>-68.8</v>
      </c>
    </row>
    <row r="7" spans="1:4" ht="23.25" customHeight="1">
      <c r="A7" s="105" t="s">
        <v>62</v>
      </c>
      <c r="B7" s="126">
        <v>254050</v>
      </c>
      <c r="C7" s="86">
        <v>266263</v>
      </c>
      <c r="D7" s="89">
        <f t="shared" si="0"/>
        <v>4.8</v>
      </c>
    </row>
    <row r="8" spans="1:4" ht="23.25" customHeight="1">
      <c r="A8" s="105" t="s">
        <v>63</v>
      </c>
      <c r="B8" s="126">
        <v>385000</v>
      </c>
      <c r="C8" s="86">
        <v>397995</v>
      </c>
      <c r="D8" s="89">
        <f t="shared" si="0"/>
        <v>3.4</v>
      </c>
    </row>
    <row r="9" spans="1:4" ht="23.25" customHeight="1">
      <c r="A9" s="105" t="s">
        <v>64</v>
      </c>
      <c r="B9" s="126">
        <v>45000</v>
      </c>
      <c r="C9" s="86">
        <v>31383</v>
      </c>
      <c r="D9" s="89">
        <f t="shared" si="0"/>
        <v>-30.3</v>
      </c>
    </row>
    <row r="10" spans="1:4" ht="23.25" customHeight="1">
      <c r="A10" s="105" t="s">
        <v>476</v>
      </c>
      <c r="B10" s="126">
        <v>49000</v>
      </c>
      <c r="C10" s="86">
        <v>52419</v>
      </c>
      <c r="D10" s="89">
        <f t="shared" si="0"/>
        <v>7</v>
      </c>
    </row>
    <row r="11" spans="1:4" ht="23.25" customHeight="1">
      <c r="A11" s="105" t="s">
        <v>66</v>
      </c>
      <c r="B11" s="126">
        <v>211600</v>
      </c>
      <c r="C11" s="86">
        <v>220081</v>
      </c>
      <c r="D11" s="89">
        <f t="shared" si="0"/>
        <v>4</v>
      </c>
    </row>
    <row r="12" spans="1:4" ht="23.25" customHeight="1">
      <c r="A12" s="105" t="s">
        <v>477</v>
      </c>
      <c r="B12" s="126">
        <v>161500</v>
      </c>
      <c r="C12" s="86">
        <v>177022</v>
      </c>
      <c r="D12" s="89">
        <f t="shared" si="0"/>
        <v>9.6</v>
      </c>
    </row>
    <row r="13" spans="1:4" ht="23.25" customHeight="1">
      <c r="A13" s="105" t="s">
        <v>68</v>
      </c>
      <c r="B13" s="126">
        <v>40000</v>
      </c>
      <c r="C13" s="86">
        <v>46536</v>
      </c>
      <c r="D13" s="89">
        <f t="shared" si="0"/>
        <v>16.3</v>
      </c>
    </row>
    <row r="14" spans="1:4" ht="23.25" customHeight="1">
      <c r="A14" s="105" t="s">
        <v>69</v>
      </c>
      <c r="B14" s="126">
        <v>314700</v>
      </c>
      <c r="C14" s="86">
        <v>253089</v>
      </c>
      <c r="D14" s="89">
        <f t="shared" si="0"/>
        <v>-19.600000000000001</v>
      </c>
    </row>
    <row r="15" spans="1:4" ht="23.25" customHeight="1">
      <c r="A15" s="105" t="s">
        <v>70</v>
      </c>
      <c r="B15" s="126">
        <v>210000</v>
      </c>
      <c r="C15" s="86">
        <v>220767</v>
      </c>
      <c r="D15" s="89">
        <f t="shared" si="0"/>
        <v>5.0999999999999996</v>
      </c>
    </row>
    <row r="16" spans="1:4" ht="23.25" customHeight="1">
      <c r="A16" s="105" t="s">
        <v>71</v>
      </c>
      <c r="B16" s="126">
        <v>43000</v>
      </c>
      <c r="C16" s="86">
        <v>40578</v>
      </c>
      <c r="D16" s="89">
        <f t="shared" si="0"/>
        <v>-5.6</v>
      </c>
    </row>
    <row r="17" spans="1:4" ht="23.25" customHeight="1">
      <c r="A17" s="105" t="s">
        <v>72</v>
      </c>
      <c r="B17" s="111">
        <v>50000</v>
      </c>
      <c r="C17" s="86">
        <v>58204</v>
      </c>
      <c r="D17" s="89">
        <f t="shared" si="0"/>
        <v>16.399999999999999</v>
      </c>
    </row>
    <row r="18" spans="1:4" ht="23.25" customHeight="1">
      <c r="A18" s="105" t="s">
        <v>73</v>
      </c>
      <c r="B18" s="111">
        <v>10200</v>
      </c>
      <c r="C18" s="86">
        <v>7923</v>
      </c>
      <c r="D18" s="89">
        <f t="shared" si="0"/>
        <v>-22.3</v>
      </c>
    </row>
    <row r="19" spans="1:4" ht="23.25" customHeight="1">
      <c r="A19" s="105" t="s">
        <v>74</v>
      </c>
      <c r="B19" s="111"/>
      <c r="C19" s="86"/>
      <c r="D19" s="89">
        <f t="shared" si="0"/>
        <v>0</v>
      </c>
    </row>
    <row r="20" spans="1:4" ht="23.25" customHeight="1">
      <c r="A20" s="105" t="s">
        <v>478</v>
      </c>
      <c r="B20" s="111">
        <v>10000</v>
      </c>
      <c r="C20" s="86">
        <v>11785</v>
      </c>
      <c r="D20" s="89">
        <f t="shared" si="0"/>
        <v>17.899999999999999</v>
      </c>
    </row>
    <row r="21" spans="1:4" ht="23.25" customHeight="1">
      <c r="A21" s="105" t="s">
        <v>76</v>
      </c>
      <c r="B21" s="111">
        <v>30000</v>
      </c>
      <c r="C21" s="86">
        <v>55930</v>
      </c>
      <c r="D21" s="89">
        <f t="shared" si="0"/>
        <v>86.4</v>
      </c>
    </row>
    <row r="22" spans="1:4" ht="23.25" customHeight="1">
      <c r="A22" s="105" t="s">
        <v>77</v>
      </c>
      <c r="B22" s="111">
        <v>2100</v>
      </c>
      <c r="C22" s="86">
        <v>2285</v>
      </c>
      <c r="D22" s="89">
        <f t="shared" si="0"/>
        <v>8.8000000000000007</v>
      </c>
    </row>
    <row r="23" spans="1:4" ht="23.25" customHeight="1">
      <c r="A23" s="105" t="s">
        <v>479</v>
      </c>
      <c r="B23" s="111"/>
      <c r="C23" s="86">
        <v>9064</v>
      </c>
      <c r="D23" s="89">
        <f t="shared" si="0"/>
        <v>0</v>
      </c>
    </row>
    <row r="24" spans="1:4" ht="23.25" customHeight="1">
      <c r="A24" s="110" t="s">
        <v>480</v>
      </c>
      <c r="B24" s="111">
        <v>21700</v>
      </c>
      <c r="C24" s="86">
        <v>21500</v>
      </c>
      <c r="D24" s="89"/>
    </row>
    <row r="25" spans="1:4" ht="23.25" customHeight="1">
      <c r="A25" s="105" t="s">
        <v>481</v>
      </c>
      <c r="B25" s="111">
        <v>3500</v>
      </c>
      <c r="C25" s="86">
        <v>15321</v>
      </c>
      <c r="D25" s="89">
        <f t="shared" si="0"/>
        <v>337.7</v>
      </c>
    </row>
    <row r="26" spans="1:4" ht="23.25" customHeight="1">
      <c r="A26" s="105" t="s">
        <v>482</v>
      </c>
      <c r="B26" s="111">
        <v>44950</v>
      </c>
      <c r="C26" s="111">
        <v>53512</v>
      </c>
      <c r="D26" s="89">
        <f t="shared" si="0"/>
        <v>19</v>
      </c>
    </row>
    <row r="27" spans="1:4" ht="23.25" customHeight="1">
      <c r="A27" s="105" t="s">
        <v>483</v>
      </c>
      <c r="B27" s="111">
        <v>440</v>
      </c>
      <c r="C27" s="111">
        <v>440</v>
      </c>
      <c r="D27" s="89">
        <f t="shared" si="0"/>
        <v>0</v>
      </c>
    </row>
    <row r="28" spans="1:4" ht="23.25" customHeight="1">
      <c r="A28" s="105"/>
      <c r="B28" s="111"/>
      <c r="C28" s="111"/>
      <c r="D28" s="89"/>
    </row>
    <row r="29" spans="1:4" ht="19.5" customHeight="1">
      <c r="A29" s="105"/>
      <c r="B29" s="111"/>
      <c r="C29" s="111"/>
      <c r="D29" s="89"/>
    </row>
    <row r="30" spans="1:4" ht="24.75" customHeight="1">
      <c r="A30" s="71" t="s">
        <v>82</v>
      </c>
      <c r="B30" s="114">
        <f>SUM(B4:B27)</f>
        <v>2163740</v>
      </c>
      <c r="C30" s="114">
        <f>SUM(C4:C27)</f>
        <v>2237734</v>
      </c>
      <c r="D30" s="93">
        <f>IF(ISERROR((C30/B30-1)*100),0,(C30/B30-1)*100)</f>
        <v>3.4</v>
      </c>
    </row>
    <row r="31" spans="1:4">
      <c r="A31" s="115"/>
      <c r="B31" s="115"/>
      <c r="C31" s="115"/>
      <c r="D31" s="115"/>
    </row>
    <row r="32" spans="1:4">
      <c r="A32" s="105"/>
      <c r="B32" s="105"/>
      <c r="C32" s="105"/>
      <c r="D32" s="105"/>
    </row>
    <row r="33" spans="1:4">
      <c r="A33" s="116"/>
      <c r="B33" s="116"/>
      <c r="C33" s="116"/>
      <c r="D33" s="116"/>
    </row>
    <row r="140" spans="1:1">
      <c r="A140" s="94"/>
    </row>
    <row r="141" spans="1:1">
      <c r="A141" s="94"/>
    </row>
    <row r="142" spans="1:1">
      <c r="A142" s="94"/>
    </row>
    <row r="143" spans="1:1">
      <c r="A143" s="94"/>
    </row>
    <row r="144" spans="1:1">
      <c r="A144" s="94"/>
    </row>
    <row r="145" spans="1:1">
      <c r="A145" s="94"/>
    </row>
    <row r="146" spans="1:1">
      <c r="A146" s="94"/>
    </row>
    <row r="147" spans="1:1">
      <c r="A147" s="94"/>
    </row>
    <row r="148" spans="1:1">
      <c r="A148" s="94"/>
    </row>
    <row r="149" spans="1:1">
      <c r="A149" s="94"/>
    </row>
    <row r="150" spans="1:1">
      <c r="A150" s="94"/>
    </row>
    <row r="151" spans="1:1">
      <c r="A151" s="94"/>
    </row>
    <row r="152" spans="1:1">
      <c r="A152" s="94"/>
    </row>
  </sheetData>
  <mergeCells count="2">
    <mergeCell ref="A1:D1"/>
    <mergeCell ref="A2:D2"/>
  </mergeCells>
  <phoneticPr fontId="5" type="noConversion"/>
  <printOptions horizontalCentered="1"/>
  <pageMargins left="0.47222222222222199" right="0.47222222222222199" top="0.78680555555555598" bottom="0.59027777777777801" header="0.70833333333333304" footer="0.39305555555555599"/>
  <pageSetup paperSize="9" scale="95" orientation="portrait"/>
  <headerFooter alignWithMargins="0">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showGridLines="0" workbookViewId="0">
      <selection activeCell="A9" sqref="A9"/>
    </sheetView>
  </sheetViews>
  <sheetFormatPr defaultColWidth="9" defaultRowHeight="14.25"/>
  <cols>
    <col min="1" max="1" width="40.375" style="47" customWidth="1"/>
    <col min="2" max="2" width="13.25" style="47" customWidth="1"/>
    <col min="3" max="3" width="28.875" style="47" customWidth="1"/>
    <col min="4" max="4" width="13.75" style="47" customWidth="1"/>
    <col min="5" max="5" width="13.875" style="47" customWidth="1"/>
    <col min="6" max="6" width="17.375" style="47" customWidth="1"/>
    <col min="7" max="7" width="15.25" style="47" customWidth="1"/>
    <col min="8" max="8" width="28" style="47" customWidth="1"/>
    <col min="9" max="9" width="15.625" style="47" customWidth="1"/>
    <col min="10" max="10" width="18.25" style="47" customWidth="1"/>
    <col min="11" max="11" width="17.625" style="47" customWidth="1"/>
    <col min="12" max="13" width="17.875" style="47" customWidth="1"/>
    <col min="14" max="256" width="9" style="47"/>
    <col min="257" max="257" width="32.875" style="47" customWidth="1"/>
    <col min="258" max="258" width="12.375" style="47" customWidth="1"/>
    <col min="259" max="259" width="23" style="47" customWidth="1"/>
    <col min="260" max="260" width="11.25" style="47" customWidth="1"/>
    <col min="261" max="261" width="13.875" style="47" customWidth="1"/>
    <col min="262" max="262" width="17.375" style="47" customWidth="1"/>
    <col min="263" max="263" width="15.25" style="47" customWidth="1"/>
    <col min="264" max="264" width="28" style="47" customWidth="1"/>
    <col min="265" max="265" width="15.625" style="47" customWidth="1"/>
    <col min="266" max="266" width="18.25" style="47" customWidth="1"/>
    <col min="267" max="267" width="17.625" style="47" customWidth="1"/>
    <col min="268" max="269" width="17.875" style="47" customWidth="1"/>
    <col min="270" max="512" width="9" style="47"/>
    <col min="513" max="513" width="32.875" style="47" customWidth="1"/>
    <col min="514" max="514" width="12.375" style="47" customWidth="1"/>
    <col min="515" max="515" width="23" style="47" customWidth="1"/>
    <col min="516" max="516" width="11.25" style="47" customWidth="1"/>
    <col min="517" max="517" width="13.875" style="47" customWidth="1"/>
    <col min="518" max="518" width="17.375" style="47" customWidth="1"/>
    <col min="519" max="519" width="15.25" style="47" customWidth="1"/>
    <col min="520" max="520" width="28" style="47" customWidth="1"/>
    <col min="521" max="521" width="15.625" style="47" customWidth="1"/>
    <col min="522" max="522" width="18.25" style="47" customWidth="1"/>
    <col min="523" max="523" width="17.625" style="47" customWidth="1"/>
    <col min="524" max="525" width="17.875" style="47" customWidth="1"/>
    <col min="526" max="768" width="9" style="47"/>
    <col min="769" max="769" width="32.875" style="47" customWidth="1"/>
    <col min="770" max="770" width="12.375" style="47" customWidth="1"/>
    <col min="771" max="771" width="23" style="47" customWidth="1"/>
    <col min="772" max="772" width="11.25" style="47" customWidth="1"/>
    <col min="773" max="773" width="13.875" style="47" customWidth="1"/>
    <col min="774" max="774" width="17.375" style="47" customWidth="1"/>
    <col min="775" max="775" width="15.25" style="47" customWidth="1"/>
    <col min="776" max="776" width="28" style="47" customWidth="1"/>
    <col min="777" max="777" width="15.625" style="47" customWidth="1"/>
    <col min="778" max="778" width="18.25" style="47" customWidth="1"/>
    <col min="779" max="779" width="17.625" style="47" customWidth="1"/>
    <col min="780" max="781" width="17.875" style="47" customWidth="1"/>
    <col min="782" max="1024" width="9" style="47"/>
    <col min="1025" max="1025" width="32.875" style="47" customWidth="1"/>
    <col min="1026" max="1026" width="12.375" style="47" customWidth="1"/>
    <col min="1027" max="1027" width="23" style="47" customWidth="1"/>
    <col min="1028" max="1028" width="11.25" style="47" customWidth="1"/>
    <col min="1029" max="1029" width="13.875" style="47" customWidth="1"/>
    <col min="1030" max="1030" width="17.375" style="47" customWidth="1"/>
    <col min="1031" max="1031" width="15.25" style="47" customWidth="1"/>
    <col min="1032" max="1032" width="28" style="47" customWidth="1"/>
    <col min="1033" max="1033" width="15.625" style="47" customWidth="1"/>
    <col min="1034" max="1034" width="18.25" style="47" customWidth="1"/>
    <col min="1035" max="1035" width="17.625" style="47" customWidth="1"/>
    <col min="1036" max="1037" width="17.875" style="47" customWidth="1"/>
    <col min="1038" max="1280" width="9" style="47"/>
    <col min="1281" max="1281" width="32.875" style="47" customWidth="1"/>
    <col min="1282" max="1282" width="12.375" style="47" customWidth="1"/>
    <col min="1283" max="1283" width="23" style="47" customWidth="1"/>
    <col min="1284" max="1284" width="11.25" style="47" customWidth="1"/>
    <col min="1285" max="1285" width="13.875" style="47" customWidth="1"/>
    <col min="1286" max="1286" width="17.375" style="47" customWidth="1"/>
    <col min="1287" max="1287" width="15.25" style="47" customWidth="1"/>
    <col min="1288" max="1288" width="28" style="47" customWidth="1"/>
    <col min="1289" max="1289" width="15.625" style="47" customWidth="1"/>
    <col min="1290" max="1290" width="18.25" style="47" customWidth="1"/>
    <col min="1291" max="1291" width="17.625" style="47" customWidth="1"/>
    <col min="1292" max="1293" width="17.875" style="47" customWidth="1"/>
    <col min="1294" max="1536" width="9" style="47"/>
    <col min="1537" max="1537" width="32.875" style="47" customWidth="1"/>
    <col min="1538" max="1538" width="12.375" style="47" customWidth="1"/>
    <col min="1539" max="1539" width="23" style="47" customWidth="1"/>
    <col min="1540" max="1540" width="11.25" style="47" customWidth="1"/>
    <col min="1541" max="1541" width="13.875" style="47" customWidth="1"/>
    <col min="1542" max="1542" width="17.375" style="47" customWidth="1"/>
    <col min="1543" max="1543" width="15.25" style="47" customWidth="1"/>
    <col min="1544" max="1544" width="28" style="47" customWidth="1"/>
    <col min="1545" max="1545" width="15.625" style="47" customWidth="1"/>
    <col min="1546" max="1546" width="18.25" style="47" customWidth="1"/>
    <col min="1547" max="1547" width="17.625" style="47" customWidth="1"/>
    <col min="1548" max="1549" width="17.875" style="47" customWidth="1"/>
    <col min="1550" max="1792" width="9" style="47"/>
    <col min="1793" max="1793" width="32.875" style="47" customWidth="1"/>
    <col min="1794" max="1794" width="12.375" style="47" customWidth="1"/>
    <col min="1795" max="1795" width="23" style="47" customWidth="1"/>
    <col min="1796" max="1796" width="11.25" style="47" customWidth="1"/>
    <col min="1797" max="1797" width="13.875" style="47" customWidth="1"/>
    <col min="1798" max="1798" width="17.375" style="47" customWidth="1"/>
    <col min="1799" max="1799" width="15.25" style="47" customWidth="1"/>
    <col min="1800" max="1800" width="28" style="47" customWidth="1"/>
    <col min="1801" max="1801" width="15.625" style="47" customWidth="1"/>
    <col min="1802" max="1802" width="18.25" style="47" customWidth="1"/>
    <col min="1803" max="1803" width="17.625" style="47" customWidth="1"/>
    <col min="1804" max="1805" width="17.875" style="47" customWidth="1"/>
    <col min="1806" max="2048" width="9" style="47"/>
    <col min="2049" max="2049" width="32.875" style="47" customWidth="1"/>
    <col min="2050" max="2050" width="12.375" style="47" customWidth="1"/>
    <col min="2051" max="2051" width="23" style="47" customWidth="1"/>
    <col min="2052" max="2052" width="11.25" style="47" customWidth="1"/>
    <col min="2053" max="2053" width="13.875" style="47" customWidth="1"/>
    <col min="2054" max="2054" width="17.375" style="47" customWidth="1"/>
    <col min="2055" max="2055" width="15.25" style="47" customWidth="1"/>
    <col min="2056" max="2056" width="28" style="47" customWidth="1"/>
    <col min="2057" max="2057" width="15.625" style="47" customWidth="1"/>
    <col min="2058" max="2058" width="18.25" style="47" customWidth="1"/>
    <col min="2059" max="2059" width="17.625" style="47" customWidth="1"/>
    <col min="2060" max="2061" width="17.875" style="47" customWidth="1"/>
    <col min="2062" max="2304" width="9" style="47"/>
    <col min="2305" max="2305" width="32.875" style="47" customWidth="1"/>
    <col min="2306" max="2306" width="12.375" style="47" customWidth="1"/>
    <col min="2307" max="2307" width="23" style="47" customWidth="1"/>
    <col min="2308" max="2308" width="11.25" style="47" customWidth="1"/>
    <col min="2309" max="2309" width="13.875" style="47" customWidth="1"/>
    <col min="2310" max="2310" width="17.375" style="47" customWidth="1"/>
    <col min="2311" max="2311" width="15.25" style="47" customWidth="1"/>
    <col min="2312" max="2312" width="28" style="47" customWidth="1"/>
    <col min="2313" max="2313" width="15.625" style="47" customWidth="1"/>
    <col min="2314" max="2314" width="18.25" style="47" customWidth="1"/>
    <col min="2315" max="2315" width="17.625" style="47" customWidth="1"/>
    <col min="2316" max="2317" width="17.875" style="47" customWidth="1"/>
    <col min="2318" max="2560" width="9" style="47"/>
    <col min="2561" max="2561" width="32.875" style="47" customWidth="1"/>
    <col min="2562" max="2562" width="12.375" style="47" customWidth="1"/>
    <col min="2563" max="2563" width="23" style="47" customWidth="1"/>
    <col min="2564" max="2564" width="11.25" style="47" customWidth="1"/>
    <col min="2565" max="2565" width="13.875" style="47" customWidth="1"/>
    <col min="2566" max="2566" width="17.375" style="47" customWidth="1"/>
    <col min="2567" max="2567" width="15.25" style="47" customWidth="1"/>
    <col min="2568" max="2568" width="28" style="47" customWidth="1"/>
    <col min="2569" max="2569" width="15.625" style="47" customWidth="1"/>
    <col min="2570" max="2570" width="18.25" style="47" customWidth="1"/>
    <col min="2571" max="2571" width="17.625" style="47" customWidth="1"/>
    <col min="2572" max="2573" width="17.875" style="47" customWidth="1"/>
    <col min="2574" max="2816" width="9" style="47"/>
    <col min="2817" max="2817" width="32.875" style="47" customWidth="1"/>
    <col min="2818" max="2818" width="12.375" style="47" customWidth="1"/>
    <col min="2819" max="2819" width="23" style="47" customWidth="1"/>
    <col min="2820" max="2820" width="11.25" style="47" customWidth="1"/>
    <col min="2821" max="2821" width="13.875" style="47" customWidth="1"/>
    <col min="2822" max="2822" width="17.375" style="47" customWidth="1"/>
    <col min="2823" max="2823" width="15.25" style="47" customWidth="1"/>
    <col min="2824" max="2824" width="28" style="47" customWidth="1"/>
    <col min="2825" max="2825" width="15.625" style="47" customWidth="1"/>
    <col min="2826" max="2826" width="18.25" style="47" customWidth="1"/>
    <col min="2827" max="2827" width="17.625" style="47" customWidth="1"/>
    <col min="2828" max="2829" width="17.875" style="47" customWidth="1"/>
    <col min="2830" max="3072" width="9" style="47"/>
    <col min="3073" max="3073" width="32.875" style="47" customWidth="1"/>
    <col min="3074" max="3074" width="12.375" style="47" customWidth="1"/>
    <col min="3075" max="3075" width="23" style="47" customWidth="1"/>
    <col min="3076" max="3076" width="11.25" style="47" customWidth="1"/>
    <col min="3077" max="3077" width="13.875" style="47" customWidth="1"/>
    <col min="3078" max="3078" width="17.375" style="47" customWidth="1"/>
    <col min="3079" max="3079" width="15.25" style="47" customWidth="1"/>
    <col min="3080" max="3080" width="28" style="47" customWidth="1"/>
    <col min="3081" max="3081" width="15.625" style="47" customWidth="1"/>
    <col min="3082" max="3082" width="18.25" style="47" customWidth="1"/>
    <col min="3083" max="3083" width="17.625" style="47" customWidth="1"/>
    <col min="3084" max="3085" width="17.875" style="47" customWidth="1"/>
    <col min="3086" max="3328" width="9" style="47"/>
    <col min="3329" max="3329" width="32.875" style="47" customWidth="1"/>
    <col min="3330" max="3330" width="12.375" style="47" customWidth="1"/>
    <col min="3331" max="3331" width="23" style="47" customWidth="1"/>
    <col min="3332" max="3332" width="11.25" style="47" customWidth="1"/>
    <col min="3333" max="3333" width="13.875" style="47" customWidth="1"/>
    <col min="3334" max="3334" width="17.375" style="47" customWidth="1"/>
    <col min="3335" max="3335" width="15.25" style="47" customWidth="1"/>
    <col min="3336" max="3336" width="28" style="47" customWidth="1"/>
    <col min="3337" max="3337" width="15.625" style="47" customWidth="1"/>
    <col min="3338" max="3338" width="18.25" style="47" customWidth="1"/>
    <col min="3339" max="3339" width="17.625" style="47" customWidth="1"/>
    <col min="3340" max="3341" width="17.875" style="47" customWidth="1"/>
    <col min="3342" max="3584" width="9" style="47"/>
    <col min="3585" max="3585" width="32.875" style="47" customWidth="1"/>
    <col min="3586" max="3586" width="12.375" style="47" customWidth="1"/>
    <col min="3587" max="3587" width="23" style="47" customWidth="1"/>
    <col min="3588" max="3588" width="11.25" style="47" customWidth="1"/>
    <col min="3589" max="3589" width="13.875" style="47" customWidth="1"/>
    <col min="3590" max="3590" width="17.375" style="47" customWidth="1"/>
    <col min="3591" max="3591" width="15.25" style="47" customWidth="1"/>
    <col min="3592" max="3592" width="28" style="47" customWidth="1"/>
    <col min="3593" max="3593" width="15.625" style="47" customWidth="1"/>
    <col min="3594" max="3594" width="18.25" style="47" customWidth="1"/>
    <col min="3595" max="3595" width="17.625" style="47" customWidth="1"/>
    <col min="3596" max="3597" width="17.875" style="47" customWidth="1"/>
    <col min="3598" max="3840" width="9" style="47"/>
    <col min="3841" max="3841" width="32.875" style="47" customWidth="1"/>
    <col min="3842" max="3842" width="12.375" style="47" customWidth="1"/>
    <col min="3843" max="3843" width="23" style="47" customWidth="1"/>
    <col min="3844" max="3844" width="11.25" style="47" customWidth="1"/>
    <col min="3845" max="3845" width="13.875" style="47" customWidth="1"/>
    <col min="3846" max="3846" width="17.375" style="47" customWidth="1"/>
    <col min="3847" max="3847" width="15.25" style="47" customWidth="1"/>
    <col min="3848" max="3848" width="28" style="47" customWidth="1"/>
    <col min="3849" max="3849" width="15.625" style="47" customWidth="1"/>
    <col min="3850" max="3850" width="18.25" style="47" customWidth="1"/>
    <col min="3851" max="3851" width="17.625" style="47" customWidth="1"/>
    <col min="3852" max="3853" width="17.875" style="47" customWidth="1"/>
    <col min="3854" max="4096" width="9" style="47"/>
    <col min="4097" max="4097" width="32.875" style="47" customWidth="1"/>
    <col min="4098" max="4098" width="12.375" style="47" customWidth="1"/>
    <col min="4099" max="4099" width="23" style="47" customWidth="1"/>
    <col min="4100" max="4100" width="11.25" style="47" customWidth="1"/>
    <col min="4101" max="4101" width="13.875" style="47" customWidth="1"/>
    <col min="4102" max="4102" width="17.375" style="47" customWidth="1"/>
    <col min="4103" max="4103" width="15.25" style="47" customWidth="1"/>
    <col min="4104" max="4104" width="28" style="47" customWidth="1"/>
    <col min="4105" max="4105" width="15.625" style="47" customWidth="1"/>
    <col min="4106" max="4106" width="18.25" style="47" customWidth="1"/>
    <col min="4107" max="4107" width="17.625" style="47" customWidth="1"/>
    <col min="4108" max="4109" width="17.875" style="47" customWidth="1"/>
    <col min="4110" max="4352" width="9" style="47"/>
    <col min="4353" max="4353" width="32.875" style="47" customWidth="1"/>
    <col min="4354" max="4354" width="12.375" style="47" customWidth="1"/>
    <col min="4355" max="4355" width="23" style="47" customWidth="1"/>
    <col min="4356" max="4356" width="11.25" style="47" customWidth="1"/>
    <col min="4357" max="4357" width="13.875" style="47" customWidth="1"/>
    <col min="4358" max="4358" width="17.375" style="47" customWidth="1"/>
    <col min="4359" max="4359" width="15.25" style="47" customWidth="1"/>
    <col min="4360" max="4360" width="28" style="47" customWidth="1"/>
    <col min="4361" max="4361" width="15.625" style="47" customWidth="1"/>
    <col min="4362" max="4362" width="18.25" style="47" customWidth="1"/>
    <col min="4363" max="4363" width="17.625" style="47" customWidth="1"/>
    <col min="4364" max="4365" width="17.875" style="47" customWidth="1"/>
    <col min="4366" max="4608" width="9" style="47"/>
    <col min="4609" max="4609" width="32.875" style="47" customWidth="1"/>
    <col min="4610" max="4610" width="12.375" style="47" customWidth="1"/>
    <col min="4611" max="4611" width="23" style="47" customWidth="1"/>
    <col min="4612" max="4612" width="11.25" style="47" customWidth="1"/>
    <col min="4613" max="4613" width="13.875" style="47" customWidth="1"/>
    <col min="4614" max="4614" width="17.375" style="47" customWidth="1"/>
    <col min="4615" max="4615" width="15.25" style="47" customWidth="1"/>
    <col min="4616" max="4616" width="28" style="47" customWidth="1"/>
    <col min="4617" max="4617" width="15.625" style="47" customWidth="1"/>
    <col min="4618" max="4618" width="18.25" style="47" customWidth="1"/>
    <col min="4619" max="4619" width="17.625" style="47" customWidth="1"/>
    <col min="4620" max="4621" width="17.875" style="47" customWidth="1"/>
    <col min="4622" max="4864" width="9" style="47"/>
    <col min="4865" max="4865" width="32.875" style="47" customWidth="1"/>
    <col min="4866" max="4866" width="12.375" style="47" customWidth="1"/>
    <col min="4867" max="4867" width="23" style="47" customWidth="1"/>
    <col min="4868" max="4868" width="11.25" style="47" customWidth="1"/>
    <col min="4869" max="4869" width="13.875" style="47" customWidth="1"/>
    <col min="4870" max="4870" width="17.375" style="47" customWidth="1"/>
    <col min="4871" max="4871" width="15.25" style="47" customWidth="1"/>
    <col min="4872" max="4872" width="28" style="47" customWidth="1"/>
    <col min="4873" max="4873" width="15.625" style="47" customWidth="1"/>
    <col min="4874" max="4874" width="18.25" style="47" customWidth="1"/>
    <col min="4875" max="4875" width="17.625" style="47" customWidth="1"/>
    <col min="4876" max="4877" width="17.875" style="47" customWidth="1"/>
    <col min="4878" max="5120" width="9" style="47"/>
    <col min="5121" max="5121" width="32.875" style="47" customWidth="1"/>
    <col min="5122" max="5122" width="12.375" style="47" customWidth="1"/>
    <col min="5123" max="5123" width="23" style="47" customWidth="1"/>
    <col min="5124" max="5124" width="11.25" style="47" customWidth="1"/>
    <col min="5125" max="5125" width="13.875" style="47" customWidth="1"/>
    <col min="5126" max="5126" width="17.375" style="47" customWidth="1"/>
    <col min="5127" max="5127" width="15.25" style="47" customWidth="1"/>
    <col min="5128" max="5128" width="28" style="47" customWidth="1"/>
    <col min="5129" max="5129" width="15.625" style="47" customWidth="1"/>
    <col min="5130" max="5130" width="18.25" style="47" customWidth="1"/>
    <col min="5131" max="5131" width="17.625" style="47" customWidth="1"/>
    <col min="5132" max="5133" width="17.875" style="47" customWidth="1"/>
    <col min="5134" max="5376" width="9" style="47"/>
    <col min="5377" max="5377" width="32.875" style="47" customWidth="1"/>
    <col min="5378" max="5378" width="12.375" style="47" customWidth="1"/>
    <col min="5379" max="5379" width="23" style="47" customWidth="1"/>
    <col min="5380" max="5380" width="11.25" style="47" customWidth="1"/>
    <col min="5381" max="5381" width="13.875" style="47" customWidth="1"/>
    <col min="5382" max="5382" width="17.375" style="47" customWidth="1"/>
    <col min="5383" max="5383" width="15.25" style="47" customWidth="1"/>
    <col min="5384" max="5384" width="28" style="47" customWidth="1"/>
    <col min="5385" max="5385" width="15.625" style="47" customWidth="1"/>
    <col min="5386" max="5386" width="18.25" style="47" customWidth="1"/>
    <col min="5387" max="5387" width="17.625" style="47" customWidth="1"/>
    <col min="5388" max="5389" width="17.875" style="47" customWidth="1"/>
    <col min="5390" max="5632" width="9" style="47"/>
    <col min="5633" max="5633" width="32.875" style="47" customWidth="1"/>
    <col min="5634" max="5634" width="12.375" style="47" customWidth="1"/>
    <col min="5635" max="5635" width="23" style="47" customWidth="1"/>
    <col min="5636" max="5636" width="11.25" style="47" customWidth="1"/>
    <col min="5637" max="5637" width="13.875" style="47" customWidth="1"/>
    <col min="5638" max="5638" width="17.375" style="47" customWidth="1"/>
    <col min="5639" max="5639" width="15.25" style="47" customWidth="1"/>
    <col min="5640" max="5640" width="28" style="47" customWidth="1"/>
    <col min="5641" max="5641" width="15.625" style="47" customWidth="1"/>
    <col min="5642" max="5642" width="18.25" style="47" customWidth="1"/>
    <col min="5643" max="5643" width="17.625" style="47" customWidth="1"/>
    <col min="5644" max="5645" width="17.875" style="47" customWidth="1"/>
    <col min="5646" max="5888" width="9" style="47"/>
    <col min="5889" max="5889" width="32.875" style="47" customWidth="1"/>
    <col min="5890" max="5890" width="12.375" style="47" customWidth="1"/>
    <col min="5891" max="5891" width="23" style="47" customWidth="1"/>
    <col min="5892" max="5892" width="11.25" style="47" customWidth="1"/>
    <col min="5893" max="5893" width="13.875" style="47" customWidth="1"/>
    <col min="5894" max="5894" width="17.375" style="47" customWidth="1"/>
    <col min="5895" max="5895" width="15.25" style="47" customWidth="1"/>
    <col min="5896" max="5896" width="28" style="47" customWidth="1"/>
    <col min="5897" max="5897" width="15.625" style="47" customWidth="1"/>
    <col min="5898" max="5898" width="18.25" style="47" customWidth="1"/>
    <col min="5899" max="5899" width="17.625" style="47" customWidth="1"/>
    <col min="5900" max="5901" width="17.875" style="47" customWidth="1"/>
    <col min="5902" max="6144" width="9" style="47"/>
    <col min="6145" max="6145" width="32.875" style="47" customWidth="1"/>
    <col min="6146" max="6146" width="12.375" style="47" customWidth="1"/>
    <col min="6147" max="6147" width="23" style="47" customWidth="1"/>
    <col min="6148" max="6148" width="11.25" style="47" customWidth="1"/>
    <col min="6149" max="6149" width="13.875" style="47" customWidth="1"/>
    <col min="6150" max="6150" width="17.375" style="47" customWidth="1"/>
    <col min="6151" max="6151" width="15.25" style="47" customWidth="1"/>
    <col min="6152" max="6152" width="28" style="47" customWidth="1"/>
    <col min="6153" max="6153" width="15.625" style="47" customWidth="1"/>
    <col min="6154" max="6154" width="18.25" style="47" customWidth="1"/>
    <col min="6155" max="6155" width="17.625" style="47" customWidth="1"/>
    <col min="6156" max="6157" width="17.875" style="47" customWidth="1"/>
    <col min="6158" max="6400" width="9" style="47"/>
    <col min="6401" max="6401" width="32.875" style="47" customWidth="1"/>
    <col min="6402" max="6402" width="12.375" style="47" customWidth="1"/>
    <col min="6403" max="6403" width="23" style="47" customWidth="1"/>
    <col min="6404" max="6404" width="11.25" style="47" customWidth="1"/>
    <col min="6405" max="6405" width="13.875" style="47" customWidth="1"/>
    <col min="6406" max="6406" width="17.375" style="47" customWidth="1"/>
    <col min="6407" max="6407" width="15.25" style="47" customWidth="1"/>
    <col min="6408" max="6408" width="28" style="47" customWidth="1"/>
    <col min="6409" max="6409" width="15.625" style="47" customWidth="1"/>
    <col min="6410" max="6410" width="18.25" style="47" customWidth="1"/>
    <col min="6411" max="6411" width="17.625" style="47" customWidth="1"/>
    <col min="6412" max="6413" width="17.875" style="47" customWidth="1"/>
    <col min="6414" max="6656" width="9" style="47"/>
    <col min="6657" max="6657" width="32.875" style="47" customWidth="1"/>
    <col min="6658" max="6658" width="12.375" style="47" customWidth="1"/>
    <col min="6659" max="6659" width="23" style="47" customWidth="1"/>
    <col min="6660" max="6660" width="11.25" style="47" customWidth="1"/>
    <col min="6661" max="6661" width="13.875" style="47" customWidth="1"/>
    <col min="6662" max="6662" width="17.375" style="47" customWidth="1"/>
    <col min="6663" max="6663" width="15.25" style="47" customWidth="1"/>
    <col min="6664" max="6664" width="28" style="47" customWidth="1"/>
    <col min="6665" max="6665" width="15.625" style="47" customWidth="1"/>
    <col min="6666" max="6666" width="18.25" style="47" customWidth="1"/>
    <col min="6667" max="6667" width="17.625" style="47" customWidth="1"/>
    <col min="6668" max="6669" width="17.875" style="47" customWidth="1"/>
    <col min="6670" max="6912" width="9" style="47"/>
    <col min="6913" max="6913" width="32.875" style="47" customWidth="1"/>
    <col min="6914" max="6914" width="12.375" style="47" customWidth="1"/>
    <col min="6915" max="6915" width="23" style="47" customWidth="1"/>
    <col min="6916" max="6916" width="11.25" style="47" customWidth="1"/>
    <col min="6917" max="6917" width="13.875" style="47" customWidth="1"/>
    <col min="6918" max="6918" width="17.375" style="47" customWidth="1"/>
    <col min="6919" max="6919" width="15.25" style="47" customWidth="1"/>
    <col min="6920" max="6920" width="28" style="47" customWidth="1"/>
    <col min="6921" max="6921" width="15.625" style="47" customWidth="1"/>
    <col min="6922" max="6922" width="18.25" style="47" customWidth="1"/>
    <col min="6923" max="6923" width="17.625" style="47" customWidth="1"/>
    <col min="6924" max="6925" width="17.875" style="47" customWidth="1"/>
    <col min="6926" max="7168" width="9" style="47"/>
    <col min="7169" max="7169" width="32.875" style="47" customWidth="1"/>
    <col min="7170" max="7170" width="12.375" style="47" customWidth="1"/>
    <col min="7171" max="7171" width="23" style="47" customWidth="1"/>
    <col min="7172" max="7172" width="11.25" style="47" customWidth="1"/>
    <col min="7173" max="7173" width="13.875" style="47" customWidth="1"/>
    <col min="7174" max="7174" width="17.375" style="47" customWidth="1"/>
    <col min="7175" max="7175" width="15.25" style="47" customWidth="1"/>
    <col min="7176" max="7176" width="28" style="47" customWidth="1"/>
    <col min="7177" max="7177" width="15.625" style="47" customWidth="1"/>
    <col min="7178" max="7178" width="18.25" style="47" customWidth="1"/>
    <col min="7179" max="7179" width="17.625" style="47" customWidth="1"/>
    <col min="7180" max="7181" width="17.875" style="47" customWidth="1"/>
    <col min="7182" max="7424" width="9" style="47"/>
    <col min="7425" max="7425" width="32.875" style="47" customWidth="1"/>
    <col min="7426" max="7426" width="12.375" style="47" customWidth="1"/>
    <col min="7427" max="7427" width="23" style="47" customWidth="1"/>
    <col min="7428" max="7428" width="11.25" style="47" customWidth="1"/>
    <col min="7429" max="7429" width="13.875" style="47" customWidth="1"/>
    <col min="7430" max="7430" width="17.375" style="47" customWidth="1"/>
    <col min="7431" max="7431" width="15.25" style="47" customWidth="1"/>
    <col min="7432" max="7432" width="28" style="47" customWidth="1"/>
    <col min="7433" max="7433" width="15.625" style="47" customWidth="1"/>
    <col min="7434" max="7434" width="18.25" style="47" customWidth="1"/>
    <col min="7435" max="7435" width="17.625" style="47" customWidth="1"/>
    <col min="7436" max="7437" width="17.875" style="47" customWidth="1"/>
    <col min="7438" max="7680" width="9" style="47"/>
    <col min="7681" max="7681" width="32.875" style="47" customWidth="1"/>
    <col min="7682" max="7682" width="12.375" style="47" customWidth="1"/>
    <col min="7683" max="7683" width="23" style="47" customWidth="1"/>
    <col min="7684" max="7684" width="11.25" style="47" customWidth="1"/>
    <col min="7685" max="7685" width="13.875" style="47" customWidth="1"/>
    <col min="7686" max="7686" width="17.375" style="47" customWidth="1"/>
    <col min="7687" max="7687" width="15.25" style="47" customWidth="1"/>
    <col min="7688" max="7688" width="28" style="47" customWidth="1"/>
    <col min="7689" max="7689" width="15.625" style="47" customWidth="1"/>
    <col min="7690" max="7690" width="18.25" style="47" customWidth="1"/>
    <col min="7691" max="7691" width="17.625" style="47" customWidth="1"/>
    <col min="7692" max="7693" width="17.875" style="47" customWidth="1"/>
    <col min="7694" max="7936" width="9" style="47"/>
    <col min="7937" max="7937" width="32.875" style="47" customWidth="1"/>
    <col min="7938" max="7938" width="12.375" style="47" customWidth="1"/>
    <col min="7939" max="7939" width="23" style="47" customWidth="1"/>
    <col min="7940" max="7940" width="11.25" style="47" customWidth="1"/>
    <col min="7941" max="7941" width="13.875" style="47" customWidth="1"/>
    <col min="7942" max="7942" width="17.375" style="47" customWidth="1"/>
    <col min="7943" max="7943" width="15.25" style="47" customWidth="1"/>
    <col min="7944" max="7944" width="28" style="47" customWidth="1"/>
    <col min="7945" max="7945" width="15.625" style="47" customWidth="1"/>
    <col min="7946" max="7946" width="18.25" style="47" customWidth="1"/>
    <col min="7947" max="7947" width="17.625" style="47" customWidth="1"/>
    <col min="7948" max="7949" width="17.875" style="47" customWidth="1"/>
    <col min="7950" max="8192" width="9" style="47"/>
    <col min="8193" max="8193" width="32.875" style="47" customWidth="1"/>
    <col min="8194" max="8194" width="12.375" style="47" customWidth="1"/>
    <col min="8195" max="8195" width="23" style="47" customWidth="1"/>
    <col min="8196" max="8196" width="11.25" style="47" customWidth="1"/>
    <col min="8197" max="8197" width="13.875" style="47" customWidth="1"/>
    <col min="8198" max="8198" width="17.375" style="47" customWidth="1"/>
    <col min="8199" max="8199" width="15.25" style="47" customWidth="1"/>
    <col min="8200" max="8200" width="28" style="47" customWidth="1"/>
    <col min="8201" max="8201" width="15.625" style="47" customWidth="1"/>
    <col min="8202" max="8202" width="18.25" style="47" customWidth="1"/>
    <col min="8203" max="8203" width="17.625" style="47" customWidth="1"/>
    <col min="8204" max="8205" width="17.875" style="47" customWidth="1"/>
    <col min="8206" max="8448" width="9" style="47"/>
    <col min="8449" max="8449" width="32.875" style="47" customWidth="1"/>
    <col min="8450" max="8450" width="12.375" style="47" customWidth="1"/>
    <col min="8451" max="8451" width="23" style="47" customWidth="1"/>
    <col min="8452" max="8452" width="11.25" style="47" customWidth="1"/>
    <col min="8453" max="8453" width="13.875" style="47" customWidth="1"/>
    <col min="8454" max="8454" width="17.375" style="47" customWidth="1"/>
    <col min="8455" max="8455" width="15.25" style="47" customWidth="1"/>
    <col min="8456" max="8456" width="28" style="47" customWidth="1"/>
    <col min="8457" max="8457" width="15.625" style="47" customWidth="1"/>
    <col min="8458" max="8458" width="18.25" style="47" customWidth="1"/>
    <col min="8459" max="8459" width="17.625" style="47" customWidth="1"/>
    <col min="8460" max="8461" width="17.875" style="47" customWidth="1"/>
    <col min="8462" max="8704" width="9" style="47"/>
    <col min="8705" max="8705" width="32.875" style="47" customWidth="1"/>
    <col min="8706" max="8706" width="12.375" style="47" customWidth="1"/>
    <col min="8707" max="8707" width="23" style="47" customWidth="1"/>
    <col min="8708" max="8708" width="11.25" style="47" customWidth="1"/>
    <col min="8709" max="8709" width="13.875" style="47" customWidth="1"/>
    <col min="8710" max="8710" width="17.375" style="47" customWidth="1"/>
    <col min="8711" max="8711" width="15.25" style="47" customWidth="1"/>
    <col min="8712" max="8712" width="28" style="47" customWidth="1"/>
    <col min="8713" max="8713" width="15.625" style="47" customWidth="1"/>
    <col min="8714" max="8714" width="18.25" style="47" customWidth="1"/>
    <col min="8715" max="8715" width="17.625" style="47" customWidth="1"/>
    <col min="8716" max="8717" width="17.875" style="47" customWidth="1"/>
    <col min="8718" max="8960" width="9" style="47"/>
    <col min="8961" max="8961" width="32.875" style="47" customWidth="1"/>
    <col min="8962" max="8962" width="12.375" style="47" customWidth="1"/>
    <col min="8963" max="8963" width="23" style="47" customWidth="1"/>
    <col min="8964" max="8964" width="11.25" style="47" customWidth="1"/>
    <col min="8965" max="8965" width="13.875" style="47" customWidth="1"/>
    <col min="8966" max="8966" width="17.375" style="47" customWidth="1"/>
    <col min="8967" max="8967" width="15.25" style="47" customWidth="1"/>
    <col min="8968" max="8968" width="28" style="47" customWidth="1"/>
    <col min="8969" max="8969" width="15.625" style="47" customWidth="1"/>
    <col min="8970" max="8970" width="18.25" style="47" customWidth="1"/>
    <col min="8971" max="8971" width="17.625" style="47" customWidth="1"/>
    <col min="8972" max="8973" width="17.875" style="47" customWidth="1"/>
    <col min="8974" max="9216" width="9" style="47"/>
    <col min="9217" max="9217" width="32.875" style="47" customWidth="1"/>
    <col min="9218" max="9218" width="12.375" style="47" customWidth="1"/>
    <col min="9219" max="9219" width="23" style="47" customWidth="1"/>
    <col min="9220" max="9220" width="11.25" style="47" customWidth="1"/>
    <col min="9221" max="9221" width="13.875" style="47" customWidth="1"/>
    <col min="9222" max="9222" width="17.375" style="47" customWidth="1"/>
    <col min="9223" max="9223" width="15.25" style="47" customWidth="1"/>
    <col min="9224" max="9224" width="28" style="47" customWidth="1"/>
    <col min="9225" max="9225" width="15.625" style="47" customWidth="1"/>
    <col min="9226" max="9226" width="18.25" style="47" customWidth="1"/>
    <col min="9227" max="9227" width="17.625" style="47" customWidth="1"/>
    <col min="9228" max="9229" width="17.875" style="47" customWidth="1"/>
    <col min="9230" max="9472" width="9" style="47"/>
    <col min="9473" max="9473" width="32.875" style="47" customWidth="1"/>
    <col min="9474" max="9474" width="12.375" style="47" customWidth="1"/>
    <col min="9475" max="9475" width="23" style="47" customWidth="1"/>
    <col min="9476" max="9476" width="11.25" style="47" customWidth="1"/>
    <col min="9477" max="9477" width="13.875" style="47" customWidth="1"/>
    <col min="9478" max="9478" width="17.375" style="47" customWidth="1"/>
    <col min="9479" max="9479" width="15.25" style="47" customWidth="1"/>
    <col min="9480" max="9480" width="28" style="47" customWidth="1"/>
    <col min="9481" max="9481" width="15.625" style="47" customWidth="1"/>
    <col min="9482" max="9482" width="18.25" style="47" customWidth="1"/>
    <col min="9483" max="9483" width="17.625" style="47" customWidth="1"/>
    <col min="9484" max="9485" width="17.875" style="47" customWidth="1"/>
    <col min="9486" max="9728" width="9" style="47"/>
    <col min="9729" max="9729" width="32.875" style="47" customWidth="1"/>
    <col min="9730" max="9730" width="12.375" style="47" customWidth="1"/>
    <col min="9731" max="9731" width="23" style="47" customWidth="1"/>
    <col min="9732" max="9732" width="11.25" style="47" customWidth="1"/>
    <col min="9733" max="9733" width="13.875" style="47" customWidth="1"/>
    <col min="9734" max="9734" width="17.375" style="47" customWidth="1"/>
    <col min="9735" max="9735" width="15.25" style="47" customWidth="1"/>
    <col min="9736" max="9736" width="28" style="47" customWidth="1"/>
    <col min="9737" max="9737" width="15.625" style="47" customWidth="1"/>
    <col min="9738" max="9738" width="18.25" style="47" customWidth="1"/>
    <col min="9739" max="9739" width="17.625" style="47" customWidth="1"/>
    <col min="9740" max="9741" width="17.875" style="47" customWidth="1"/>
    <col min="9742" max="9984" width="9" style="47"/>
    <col min="9985" max="9985" width="32.875" style="47" customWidth="1"/>
    <col min="9986" max="9986" width="12.375" style="47" customWidth="1"/>
    <col min="9987" max="9987" width="23" style="47" customWidth="1"/>
    <col min="9988" max="9988" width="11.25" style="47" customWidth="1"/>
    <col min="9989" max="9989" width="13.875" style="47" customWidth="1"/>
    <col min="9990" max="9990" width="17.375" style="47" customWidth="1"/>
    <col min="9991" max="9991" width="15.25" style="47" customWidth="1"/>
    <col min="9992" max="9992" width="28" style="47" customWidth="1"/>
    <col min="9993" max="9993" width="15.625" style="47" customWidth="1"/>
    <col min="9994" max="9994" width="18.25" style="47" customWidth="1"/>
    <col min="9995" max="9995" width="17.625" style="47" customWidth="1"/>
    <col min="9996" max="9997" width="17.875" style="47" customWidth="1"/>
    <col min="9998" max="10240" width="9" style="47"/>
    <col min="10241" max="10241" width="32.875" style="47" customWidth="1"/>
    <col min="10242" max="10242" width="12.375" style="47" customWidth="1"/>
    <col min="10243" max="10243" width="23" style="47" customWidth="1"/>
    <col min="10244" max="10244" width="11.25" style="47" customWidth="1"/>
    <col min="10245" max="10245" width="13.875" style="47" customWidth="1"/>
    <col min="10246" max="10246" width="17.375" style="47" customWidth="1"/>
    <col min="10247" max="10247" width="15.25" style="47" customWidth="1"/>
    <col min="10248" max="10248" width="28" style="47" customWidth="1"/>
    <col min="10249" max="10249" width="15.625" style="47" customWidth="1"/>
    <col min="10250" max="10250" width="18.25" style="47" customWidth="1"/>
    <col min="10251" max="10251" width="17.625" style="47" customWidth="1"/>
    <col min="10252" max="10253" width="17.875" style="47" customWidth="1"/>
    <col min="10254" max="10496" width="9" style="47"/>
    <col min="10497" max="10497" width="32.875" style="47" customWidth="1"/>
    <col min="10498" max="10498" width="12.375" style="47" customWidth="1"/>
    <col min="10499" max="10499" width="23" style="47" customWidth="1"/>
    <col min="10500" max="10500" width="11.25" style="47" customWidth="1"/>
    <col min="10501" max="10501" width="13.875" style="47" customWidth="1"/>
    <col min="10502" max="10502" width="17.375" style="47" customWidth="1"/>
    <col min="10503" max="10503" width="15.25" style="47" customWidth="1"/>
    <col min="10504" max="10504" width="28" style="47" customWidth="1"/>
    <col min="10505" max="10505" width="15.625" style="47" customWidth="1"/>
    <col min="10506" max="10506" width="18.25" style="47" customWidth="1"/>
    <col min="10507" max="10507" width="17.625" style="47" customWidth="1"/>
    <col min="10508" max="10509" width="17.875" style="47" customWidth="1"/>
    <col min="10510" max="10752" width="9" style="47"/>
    <col min="10753" max="10753" width="32.875" style="47" customWidth="1"/>
    <col min="10754" max="10754" width="12.375" style="47" customWidth="1"/>
    <col min="10755" max="10755" width="23" style="47" customWidth="1"/>
    <col min="10756" max="10756" width="11.25" style="47" customWidth="1"/>
    <col min="10757" max="10757" width="13.875" style="47" customWidth="1"/>
    <col min="10758" max="10758" width="17.375" style="47" customWidth="1"/>
    <col min="10759" max="10759" width="15.25" style="47" customWidth="1"/>
    <col min="10760" max="10760" width="28" style="47" customWidth="1"/>
    <col min="10761" max="10761" width="15.625" style="47" customWidth="1"/>
    <col min="10762" max="10762" width="18.25" style="47" customWidth="1"/>
    <col min="10763" max="10763" width="17.625" style="47" customWidth="1"/>
    <col min="10764" max="10765" width="17.875" style="47" customWidth="1"/>
    <col min="10766" max="11008" width="9" style="47"/>
    <col min="11009" max="11009" width="32.875" style="47" customWidth="1"/>
    <col min="11010" max="11010" width="12.375" style="47" customWidth="1"/>
    <col min="11011" max="11011" width="23" style="47" customWidth="1"/>
    <col min="11012" max="11012" width="11.25" style="47" customWidth="1"/>
    <col min="11013" max="11013" width="13.875" style="47" customWidth="1"/>
    <col min="11014" max="11014" width="17.375" style="47" customWidth="1"/>
    <col min="11015" max="11015" width="15.25" style="47" customWidth="1"/>
    <col min="11016" max="11016" width="28" style="47" customWidth="1"/>
    <col min="11017" max="11017" width="15.625" style="47" customWidth="1"/>
    <col min="11018" max="11018" width="18.25" style="47" customWidth="1"/>
    <col min="11019" max="11019" width="17.625" style="47" customWidth="1"/>
    <col min="11020" max="11021" width="17.875" style="47" customWidth="1"/>
    <col min="11022" max="11264" width="9" style="47"/>
    <col min="11265" max="11265" width="32.875" style="47" customWidth="1"/>
    <col min="11266" max="11266" width="12.375" style="47" customWidth="1"/>
    <col min="11267" max="11267" width="23" style="47" customWidth="1"/>
    <col min="11268" max="11268" width="11.25" style="47" customWidth="1"/>
    <col min="11269" max="11269" width="13.875" style="47" customWidth="1"/>
    <col min="11270" max="11270" width="17.375" style="47" customWidth="1"/>
    <col min="11271" max="11271" width="15.25" style="47" customWidth="1"/>
    <col min="11272" max="11272" width="28" style="47" customWidth="1"/>
    <col min="11273" max="11273" width="15.625" style="47" customWidth="1"/>
    <col min="11274" max="11274" width="18.25" style="47" customWidth="1"/>
    <col min="11275" max="11275" width="17.625" style="47" customWidth="1"/>
    <col min="11276" max="11277" width="17.875" style="47" customWidth="1"/>
    <col min="11278" max="11520" width="9" style="47"/>
    <col min="11521" max="11521" width="32.875" style="47" customWidth="1"/>
    <col min="11522" max="11522" width="12.375" style="47" customWidth="1"/>
    <col min="11523" max="11523" width="23" style="47" customWidth="1"/>
    <col min="11524" max="11524" width="11.25" style="47" customWidth="1"/>
    <col min="11525" max="11525" width="13.875" style="47" customWidth="1"/>
    <col min="11526" max="11526" width="17.375" style="47" customWidth="1"/>
    <col min="11527" max="11527" width="15.25" style="47" customWidth="1"/>
    <col min="11528" max="11528" width="28" style="47" customWidth="1"/>
    <col min="11529" max="11529" width="15.625" style="47" customWidth="1"/>
    <col min="11530" max="11530" width="18.25" style="47" customWidth="1"/>
    <col min="11531" max="11531" width="17.625" style="47" customWidth="1"/>
    <col min="11532" max="11533" width="17.875" style="47" customWidth="1"/>
    <col min="11534" max="11776" width="9" style="47"/>
    <col min="11777" max="11777" width="32.875" style="47" customWidth="1"/>
    <col min="11778" max="11778" width="12.375" style="47" customWidth="1"/>
    <col min="11779" max="11779" width="23" style="47" customWidth="1"/>
    <col min="11780" max="11780" width="11.25" style="47" customWidth="1"/>
    <col min="11781" max="11781" width="13.875" style="47" customWidth="1"/>
    <col min="11782" max="11782" width="17.375" style="47" customWidth="1"/>
    <col min="11783" max="11783" width="15.25" style="47" customWidth="1"/>
    <col min="11784" max="11784" width="28" style="47" customWidth="1"/>
    <col min="11785" max="11785" width="15.625" style="47" customWidth="1"/>
    <col min="11786" max="11786" width="18.25" style="47" customWidth="1"/>
    <col min="11787" max="11787" width="17.625" style="47" customWidth="1"/>
    <col min="11788" max="11789" width="17.875" style="47" customWidth="1"/>
    <col min="11790" max="12032" width="9" style="47"/>
    <col min="12033" max="12033" width="32.875" style="47" customWidth="1"/>
    <col min="12034" max="12034" width="12.375" style="47" customWidth="1"/>
    <col min="12035" max="12035" width="23" style="47" customWidth="1"/>
    <col min="12036" max="12036" width="11.25" style="47" customWidth="1"/>
    <col min="12037" max="12037" width="13.875" style="47" customWidth="1"/>
    <col min="12038" max="12038" width="17.375" style="47" customWidth="1"/>
    <col min="12039" max="12039" width="15.25" style="47" customWidth="1"/>
    <col min="12040" max="12040" width="28" style="47" customWidth="1"/>
    <col min="12041" max="12041" width="15.625" style="47" customWidth="1"/>
    <col min="12042" max="12042" width="18.25" style="47" customWidth="1"/>
    <col min="12043" max="12043" width="17.625" style="47" customWidth="1"/>
    <col min="12044" max="12045" width="17.875" style="47" customWidth="1"/>
    <col min="12046" max="12288" width="9" style="47"/>
    <col min="12289" max="12289" width="32.875" style="47" customWidth="1"/>
    <col min="12290" max="12290" width="12.375" style="47" customWidth="1"/>
    <col min="12291" max="12291" width="23" style="47" customWidth="1"/>
    <col min="12292" max="12292" width="11.25" style="47" customWidth="1"/>
    <col min="12293" max="12293" width="13.875" style="47" customWidth="1"/>
    <col min="12294" max="12294" width="17.375" style="47" customWidth="1"/>
    <col min="12295" max="12295" width="15.25" style="47" customWidth="1"/>
    <col min="12296" max="12296" width="28" style="47" customWidth="1"/>
    <col min="12297" max="12297" width="15.625" style="47" customWidth="1"/>
    <col min="12298" max="12298" width="18.25" style="47" customWidth="1"/>
    <col min="12299" max="12299" width="17.625" style="47" customWidth="1"/>
    <col min="12300" max="12301" width="17.875" style="47" customWidth="1"/>
    <col min="12302" max="12544" width="9" style="47"/>
    <col min="12545" max="12545" width="32.875" style="47" customWidth="1"/>
    <col min="12546" max="12546" width="12.375" style="47" customWidth="1"/>
    <col min="12547" max="12547" width="23" style="47" customWidth="1"/>
    <col min="12548" max="12548" width="11.25" style="47" customWidth="1"/>
    <col min="12549" max="12549" width="13.875" style="47" customWidth="1"/>
    <col min="12550" max="12550" width="17.375" style="47" customWidth="1"/>
    <col min="12551" max="12551" width="15.25" style="47" customWidth="1"/>
    <col min="12552" max="12552" width="28" style="47" customWidth="1"/>
    <col min="12553" max="12553" width="15.625" style="47" customWidth="1"/>
    <col min="12554" max="12554" width="18.25" style="47" customWidth="1"/>
    <col min="12555" max="12555" width="17.625" style="47" customWidth="1"/>
    <col min="12556" max="12557" width="17.875" style="47" customWidth="1"/>
    <col min="12558" max="12800" width="9" style="47"/>
    <col min="12801" max="12801" width="32.875" style="47" customWidth="1"/>
    <col min="12802" max="12802" width="12.375" style="47" customWidth="1"/>
    <col min="12803" max="12803" width="23" style="47" customWidth="1"/>
    <col min="12804" max="12804" width="11.25" style="47" customWidth="1"/>
    <col min="12805" max="12805" width="13.875" style="47" customWidth="1"/>
    <col min="12806" max="12806" width="17.375" style="47" customWidth="1"/>
    <col min="12807" max="12807" width="15.25" style="47" customWidth="1"/>
    <col min="12808" max="12808" width="28" style="47" customWidth="1"/>
    <col min="12809" max="12809" width="15.625" style="47" customWidth="1"/>
    <col min="12810" max="12810" width="18.25" style="47" customWidth="1"/>
    <col min="12811" max="12811" width="17.625" style="47" customWidth="1"/>
    <col min="12812" max="12813" width="17.875" style="47" customWidth="1"/>
    <col min="12814" max="13056" width="9" style="47"/>
    <col min="13057" max="13057" width="32.875" style="47" customWidth="1"/>
    <col min="13058" max="13058" width="12.375" style="47" customWidth="1"/>
    <col min="13059" max="13059" width="23" style="47" customWidth="1"/>
    <col min="13060" max="13060" width="11.25" style="47" customWidth="1"/>
    <col min="13061" max="13061" width="13.875" style="47" customWidth="1"/>
    <col min="13062" max="13062" width="17.375" style="47" customWidth="1"/>
    <col min="13063" max="13063" width="15.25" style="47" customWidth="1"/>
    <col min="13064" max="13064" width="28" style="47" customWidth="1"/>
    <col min="13065" max="13065" width="15.625" style="47" customWidth="1"/>
    <col min="13066" max="13066" width="18.25" style="47" customWidth="1"/>
    <col min="13067" max="13067" width="17.625" style="47" customWidth="1"/>
    <col min="13068" max="13069" width="17.875" style="47" customWidth="1"/>
    <col min="13070" max="13312" width="9" style="47"/>
    <col min="13313" max="13313" width="32.875" style="47" customWidth="1"/>
    <col min="13314" max="13314" width="12.375" style="47" customWidth="1"/>
    <col min="13315" max="13315" width="23" style="47" customWidth="1"/>
    <col min="13316" max="13316" width="11.25" style="47" customWidth="1"/>
    <col min="13317" max="13317" width="13.875" style="47" customWidth="1"/>
    <col min="13318" max="13318" width="17.375" style="47" customWidth="1"/>
    <col min="13319" max="13319" width="15.25" style="47" customWidth="1"/>
    <col min="13320" max="13320" width="28" style="47" customWidth="1"/>
    <col min="13321" max="13321" width="15.625" style="47" customWidth="1"/>
    <col min="13322" max="13322" width="18.25" style="47" customWidth="1"/>
    <col min="13323" max="13323" width="17.625" style="47" customWidth="1"/>
    <col min="13324" max="13325" width="17.875" style="47" customWidth="1"/>
    <col min="13326" max="13568" width="9" style="47"/>
    <col min="13569" max="13569" width="32.875" style="47" customWidth="1"/>
    <col min="13570" max="13570" width="12.375" style="47" customWidth="1"/>
    <col min="13571" max="13571" width="23" style="47" customWidth="1"/>
    <col min="13572" max="13572" width="11.25" style="47" customWidth="1"/>
    <col min="13573" max="13573" width="13.875" style="47" customWidth="1"/>
    <col min="13574" max="13574" width="17.375" style="47" customWidth="1"/>
    <col min="13575" max="13575" width="15.25" style="47" customWidth="1"/>
    <col min="13576" max="13576" width="28" style="47" customWidth="1"/>
    <col min="13577" max="13577" width="15.625" style="47" customWidth="1"/>
    <col min="13578" max="13578" width="18.25" style="47" customWidth="1"/>
    <col min="13579" max="13579" width="17.625" style="47" customWidth="1"/>
    <col min="13580" max="13581" width="17.875" style="47" customWidth="1"/>
    <col min="13582" max="13824" width="9" style="47"/>
    <col min="13825" max="13825" width="32.875" style="47" customWidth="1"/>
    <col min="13826" max="13826" width="12.375" style="47" customWidth="1"/>
    <col min="13827" max="13827" width="23" style="47" customWidth="1"/>
    <col min="13828" max="13828" width="11.25" style="47" customWidth="1"/>
    <col min="13829" max="13829" width="13.875" style="47" customWidth="1"/>
    <col min="13830" max="13830" width="17.375" style="47" customWidth="1"/>
    <col min="13831" max="13831" width="15.25" style="47" customWidth="1"/>
    <col min="13832" max="13832" width="28" style="47" customWidth="1"/>
    <col min="13833" max="13833" width="15.625" style="47" customWidth="1"/>
    <col min="13834" max="13834" width="18.25" style="47" customWidth="1"/>
    <col min="13835" max="13835" width="17.625" style="47" customWidth="1"/>
    <col min="13836" max="13837" width="17.875" style="47" customWidth="1"/>
    <col min="13838" max="14080" width="9" style="47"/>
    <col min="14081" max="14081" width="32.875" style="47" customWidth="1"/>
    <col min="14082" max="14082" width="12.375" style="47" customWidth="1"/>
    <col min="14083" max="14083" width="23" style="47" customWidth="1"/>
    <col min="14084" max="14084" width="11.25" style="47" customWidth="1"/>
    <col min="14085" max="14085" width="13.875" style="47" customWidth="1"/>
    <col min="14086" max="14086" width="17.375" style="47" customWidth="1"/>
    <col min="14087" max="14087" width="15.25" style="47" customWidth="1"/>
    <col min="14088" max="14088" width="28" style="47" customWidth="1"/>
    <col min="14089" max="14089" width="15.625" style="47" customWidth="1"/>
    <col min="14090" max="14090" width="18.25" style="47" customWidth="1"/>
    <col min="14091" max="14091" width="17.625" style="47" customWidth="1"/>
    <col min="14092" max="14093" width="17.875" style="47" customWidth="1"/>
    <col min="14094" max="14336" width="9" style="47"/>
    <col min="14337" max="14337" width="32.875" style="47" customWidth="1"/>
    <col min="14338" max="14338" width="12.375" style="47" customWidth="1"/>
    <col min="14339" max="14339" width="23" style="47" customWidth="1"/>
    <col min="14340" max="14340" width="11.25" style="47" customWidth="1"/>
    <col min="14341" max="14341" width="13.875" style="47" customWidth="1"/>
    <col min="14342" max="14342" width="17.375" style="47" customWidth="1"/>
    <col min="14343" max="14343" width="15.25" style="47" customWidth="1"/>
    <col min="14344" max="14344" width="28" style="47" customWidth="1"/>
    <col min="14345" max="14345" width="15.625" style="47" customWidth="1"/>
    <col min="14346" max="14346" width="18.25" style="47" customWidth="1"/>
    <col min="14347" max="14347" width="17.625" style="47" customWidth="1"/>
    <col min="14348" max="14349" width="17.875" style="47" customWidth="1"/>
    <col min="14350" max="14592" width="9" style="47"/>
    <col min="14593" max="14593" width="32.875" style="47" customWidth="1"/>
    <col min="14594" max="14594" width="12.375" style="47" customWidth="1"/>
    <col min="14595" max="14595" width="23" style="47" customWidth="1"/>
    <col min="14596" max="14596" width="11.25" style="47" customWidth="1"/>
    <col min="14597" max="14597" width="13.875" style="47" customWidth="1"/>
    <col min="14598" max="14598" width="17.375" style="47" customWidth="1"/>
    <col min="14599" max="14599" width="15.25" style="47" customWidth="1"/>
    <col min="14600" max="14600" width="28" style="47" customWidth="1"/>
    <col min="14601" max="14601" width="15.625" style="47" customWidth="1"/>
    <col min="14602" max="14602" width="18.25" style="47" customWidth="1"/>
    <col min="14603" max="14603" width="17.625" style="47" customWidth="1"/>
    <col min="14604" max="14605" width="17.875" style="47" customWidth="1"/>
    <col min="14606" max="14848" width="9" style="47"/>
    <col min="14849" max="14849" width="32.875" style="47" customWidth="1"/>
    <col min="14850" max="14850" width="12.375" style="47" customWidth="1"/>
    <col min="14851" max="14851" width="23" style="47" customWidth="1"/>
    <col min="14852" max="14852" width="11.25" style="47" customWidth="1"/>
    <col min="14853" max="14853" width="13.875" style="47" customWidth="1"/>
    <col min="14854" max="14854" width="17.375" style="47" customWidth="1"/>
    <col min="14855" max="14855" width="15.25" style="47" customWidth="1"/>
    <col min="14856" max="14856" width="28" style="47" customWidth="1"/>
    <col min="14857" max="14857" width="15.625" style="47" customWidth="1"/>
    <col min="14858" max="14858" width="18.25" style="47" customWidth="1"/>
    <col min="14859" max="14859" width="17.625" style="47" customWidth="1"/>
    <col min="14860" max="14861" width="17.875" style="47" customWidth="1"/>
    <col min="14862" max="15104" width="9" style="47"/>
    <col min="15105" max="15105" width="32.875" style="47" customWidth="1"/>
    <col min="15106" max="15106" width="12.375" style="47" customWidth="1"/>
    <col min="15107" max="15107" width="23" style="47" customWidth="1"/>
    <col min="15108" max="15108" width="11.25" style="47" customWidth="1"/>
    <col min="15109" max="15109" width="13.875" style="47" customWidth="1"/>
    <col min="15110" max="15110" width="17.375" style="47" customWidth="1"/>
    <col min="15111" max="15111" width="15.25" style="47" customWidth="1"/>
    <col min="15112" max="15112" width="28" style="47" customWidth="1"/>
    <col min="15113" max="15113" width="15.625" style="47" customWidth="1"/>
    <col min="15114" max="15114" width="18.25" style="47" customWidth="1"/>
    <col min="15115" max="15115" width="17.625" style="47" customWidth="1"/>
    <col min="15116" max="15117" width="17.875" style="47" customWidth="1"/>
    <col min="15118" max="15360" width="9" style="47"/>
    <col min="15361" max="15361" width="32.875" style="47" customWidth="1"/>
    <col min="15362" max="15362" width="12.375" style="47" customWidth="1"/>
    <col min="15363" max="15363" width="23" style="47" customWidth="1"/>
    <col min="15364" max="15364" width="11.25" style="47" customWidth="1"/>
    <col min="15365" max="15365" width="13.875" style="47" customWidth="1"/>
    <col min="15366" max="15366" width="17.375" style="47" customWidth="1"/>
    <col min="15367" max="15367" width="15.25" style="47" customWidth="1"/>
    <col min="15368" max="15368" width="28" style="47" customWidth="1"/>
    <col min="15369" max="15369" width="15.625" style="47" customWidth="1"/>
    <col min="15370" max="15370" width="18.25" style="47" customWidth="1"/>
    <col min="15371" max="15371" width="17.625" style="47" customWidth="1"/>
    <col min="15372" max="15373" width="17.875" style="47" customWidth="1"/>
    <col min="15374" max="15616" width="9" style="47"/>
    <col min="15617" max="15617" width="32.875" style="47" customWidth="1"/>
    <col min="15618" max="15618" width="12.375" style="47" customWidth="1"/>
    <col min="15619" max="15619" width="23" style="47" customWidth="1"/>
    <col min="15620" max="15620" width="11.25" style="47" customWidth="1"/>
    <col min="15621" max="15621" width="13.875" style="47" customWidth="1"/>
    <col min="15622" max="15622" width="17.375" style="47" customWidth="1"/>
    <col min="15623" max="15623" width="15.25" style="47" customWidth="1"/>
    <col min="15624" max="15624" width="28" style="47" customWidth="1"/>
    <col min="15625" max="15625" width="15.625" style="47" customWidth="1"/>
    <col min="15626" max="15626" width="18.25" style="47" customWidth="1"/>
    <col min="15627" max="15627" width="17.625" style="47" customWidth="1"/>
    <col min="15628" max="15629" width="17.875" style="47" customWidth="1"/>
    <col min="15630" max="15872" width="9" style="47"/>
    <col min="15873" max="15873" width="32.875" style="47" customWidth="1"/>
    <col min="15874" max="15874" width="12.375" style="47" customWidth="1"/>
    <col min="15875" max="15875" width="23" style="47" customWidth="1"/>
    <col min="15876" max="15876" width="11.25" style="47" customWidth="1"/>
    <col min="15877" max="15877" width="13.875" style="47" customWidth="1"/>
    <col min="15878" max="15878" width="17.375" style="47" customWidth="1"/>
    <col min="15879" max="15879" width="15.25" style="47" customWidth="1"/>
    <col min="15880" max="15880" width="28" style="47" customWidth="1"/>
    <col min="15881" max="15881" width="15.625" style="47" customWidth="1"/>
    <col min="15882" max="15882" width="18.25" style="47" customWidth="1"/>
    <col min="15883" max="15883" width="17.625" style="47" customWidth="1"/>
    <col min="15884" max="15885" width="17.875" style="47" customWidth="1"/>
    <col min="15886" max="16128" width="9" style="47"/>
    <col min="16129" max="16129" width="32.875" style="47" customWidth="1"/>
    <col min="16130" max="16130" width="12.375" style="47" customWidth="1"/>
    <col min="16131" max="16131" width="23" style="47" customWidth="1"/>
    <col min="16132" max="16132" width="11.25" style="47" customWidth="1"/>
    <col min="16133" max="16133" width="13.875" style="47" customWidth="1"/>
    <col min="16134" max="16134" width="17.375" style="47" customWidth="1"/>
    <col min="16135" max="16135" width="15.25" style="47" customWidth="1"/>
    <col min="16136" max="16136" width="28" style="47" customWidth="1"/>
    <col min="16137" max="16137" width="15.625" style="47" customWidth="1"/>
    <col min="16138" max="16138" width="18.25" style="47" customWidth="1"/>
    <col min="16139" max="16139" width="17.625" style="47" customWidth="1"/>
    <col min="16140" max="16141" width="17.875" style="47" customWidth="1"/>
    <col min="16142" max="16384" width="9" style="47"/>
  </cols>
  <sheetData>
    <row r="1" spans="1:6" s="45" customFormat="1" ht="25.5" customHeight="1">
      <c r="A1" s="180" t="s">
        <v>484</v>
      </c>
      <c r="B1" s="181"/>
      <c r="C1" s="181"/>
      <c r="D1" s="181"/>
    </row>
    <row r="2" spans="1:6" s="45" customFormat="1" ht="25.5" customHeight="1">
      <c r="A2" s="49"/>
      <c r="B2" s="50"/>
      <c r="C2" s="50"/>
      <c r="D2" s="63" t="s">
        <v>25</v>
      </c>
    </row>
    <row r="3" spans="1:6" s="45" customFormat="1" ht="55.5" customHeight="1">
      <c r="A3" s="51" t="s">
        <v>84</v>
      </c>
      <c r="B3" s="52" t="s">
        <v>472</v>
      </c>
      <c r="C3" s="51" t="s">
        <v>86</v>
      </c>
      <c r="D3" s="53" t="s">
        <v>472</v>
      </c>
      <c r="E3" s="95"/>
    </row>
    <row r="4" spans="1:6" s="45" customFormat="1" ht="25.5" customHeight="1">
      <c r="A4" s="96" t="s">
        <v>87</v>
      </c>
      <c r="B4" s="97">
        <v>1426000</v>
      </c>
      <c r="C4" s="96" t="s">
        <v>88</v>
      </c>
      <c r="D4" s="98">
        <v>2237734</v>
      </c>
    </row>
    <row r="5" spans="1:6" s="45" customFormat="1" ht="25.5" customHeight="1">
      <c r="A5" s="99" t="s">
        <v>89</v>
      </c>
      <c r="B5" s="55">
        <f>B6+B12+B34</f>
        <v>794426</v>
      </c>
      <c r="C5" s="100" t="s">
        <v>90</v>
      </c>
      <c r="D5" s="59">
        <f>D6+D7</f>
        <v>45000</v>
      </c>
    </row>
    <row r="6" spans="1:6" s="45" customFormat="1" ht="25.5" customHeight="1">
      <c r="A6" s="100" t="s">
        <v>91</v>
      </c>
      <c r="B6" s="55">
        <f>SUM(B7:B11)</f>
        <v>26963</v>
      </c>
      <c r="C6" s="100" t="s">
        <v>92</v>
      </c>
      <c r="D6" s="59"/>
    </row>
    <row r="7" spans="1:6" s="45" customFormat="1" ht="25.5" customHeight="1">
      <c r="A7" s="78" t="s">
        <v>93</v>
      </c>
      <c r="B7" s="58">
        <v>7538</v>
      </c>
      <c r="C7" s="100" t="s">
        <v>94</v>
      </c>
      <c r="D7" s="59">
        <v>45000</v>
      </c>
    </row>
    <row r="8" spans="1:6" s="45" customFormat="1" ht="25.5" customHeight="1">
      <c r="A8" s="78" t="s">
        <v>95</v>
      </c>
      <c r="B8" s="58">
        <v>12611</v>
      </c>
      <c r="C8" s="100"/>
      <c r="D8" s="59"/>
      <c r="F8" s="67"/>
    </row>
    <row r="9" spans="1:6" s="45" customFormat="1" ht="25.5" customHeight="1">
      <c r="A9" s="78" t="s">
        <v>96</v>
      </c>
      <c r="B9" s="58">
        <v>1096</v>
      </c>
      <c r="C9" s="100"/>
      <c r="D9" s="59"/>
      <c r="F9" s="67"/>
    </row>
    <row r="10" spans="1:6" s="45" customFormat="1" ht="25.5" customHeight="1">
      <c r="A10" s="78" t="s">
        <v>97</v>
      </c>
      <c r="B10" s="58"/>
      <c r="C10" s="100"/>
      <c r="D10" s="59"/>
      <c r="F10" s="67"/>
    </row>
    <row r="11" spans="1:6" s="45" customFormat="1" ht="25.5" customHeight="1">
      <c r="A11" s="78" t="s">
        <v>98</v>
      </c>
      <c r="B11" s="58">
        <v>5718</v>
      </c>
      <c r="C11" s="100"/>
      <c r="D11" s="59"/>
      <c r="F11" s="67"/>
    </row>
    <row r="12" spans="1:6" s="45" customFormat="1" ht="25.5" customHeight="1">
      <c r="A12" s="78" t="s">
        <v>99</v>
      </c>
      <c r="B12" s="55">
        <f>SUM(B13:B33)</f>
        <v>581874</v>
      </c>
      <c r="C12" s="100"/>
      <c r="D12" s="59"/>
    </row>
    <row r="13" spans="1:6" s="45" customFormat="1" ht="25.5" customHeight="1">
      <c r="A13" s="78" t="s">
        <v>100</v>
      </c>
      <c r="B13" s="58">
        <v>19895</v>
      </c>
      <c r="C13" s="100"/>
      <c r="D13" s="59"/>
    </row>
    <row r="14" spans="1:6" s="45" customFormat="1" ht="25.5" customHeight="1">
      <c r="A14" s="79" t="s">
        <v>101</v>
      </c>
      <c r="B14" s="58">
        <v>88021</v>
      </c>
      <c r="C14" s="100"/>
      <c r="D14" s="59"/>
    </row>
    <row r="15" spans="1:6" s="45" customFormat="1" ht="25.5" customHeight="1">
      <c r="A15" s="79" t="s">
        <v>102</v>
      </c>
      <c r="B15" s="58">
        <v>57048</v>
      </c>
      <c r="C15" s="100"/>
      <c r="D15" s="59"/>
    </row>
    <row r="16" spans="1:6" s="45" customFormat="1" ht="25.5" customHeight="1">
      <c r="A16" s="79" t="s">
        <v>103</v>
      </c>
      <c r="B16" s="58">
        <v>3143</v>
      </c>
      <c r="C16" s="100"/>
      <c r="D16" s="59"/>
    </row>
    <row r="17" spans="1:4" s="45" customFormat="1" ht="25.5" customHeight="1">
      <c r="A17" s="79" t="s">
        <v>104</v>
      </c>
      <c r="B17" s="58">
        <v>1139</v>
      </c>
      <c r="C17" s="100"/>
      <c r="D17" s="59"/>
    </row>
    <row r="18" spans="1:4" s="45" customFormat="1" ht="25.5" customHeight="1">
      <c r="A18" s="79" t="s">
        <v>105</v>
      </c>
      <c r="B18" s="58">
        <v>2027</v>
      </c>
      <c r="C18" s="100"/>
      <c r="D18" s="59"/>
    </row>
    <row r="19" spans="1:4" s="45" customFormat="1" ht="25.5" customHeight="1">
      <c r="A19" s="79" t="s">
        <v>106</v>
      </c>
      <c r="B19" s="58">
        <v>3424</v>
      </c>
      <c r="C19" s="101"/>
      <c r="D19" s="59"/>
    </row>
    <row r="20" spans="1:4" s="45" customFormat="1" ht="25.5" customHeight="1">
      <c r="A20" s="79" t="s">
        <v>107</v>
      </c>
      <c r="B20" s="58">
        <v>39409</v>
      </c>
      <c r="C20" s="101"/>
      <c r="D20" s="59"/>
    </row>
    <row r="21" spans="1:4" s="45" customFormat="1" ht="25.5" customHeight="1">
      <c r="A21" s="78" t="s">
        <v>485</v>
      </c>
      <c r="B21" s="58">
        <v>5234</v>
      </c>
      <c r="C21" s="101"/>
      <c r="D21" s="59"/>
    </row>
    <row r="22" spans="1:4" s="45" customFormat="1" ht="25.5" customHeight="1">
      <c r="A22" s="78" t="s">
        <v>109</v>
      </c>
      <c r="B22" s="58">
        <v>1740</v>
      </c>
      <c r="C22" s="101"/>
      <c r="D22" s="59"/>
    </row>
    <row r="23" spans="1:4" s="45" customFormat="1" ht="25.5" customHeight="1">
      <c r="A23" s="78" t="s">
        <v>110</v>
      </c>
      <c r="B23" s="58">
        <v>7717</v>
      </c>
      <c r="C23" s="101"/>
      <c r="D23" s="59"/>
    </row>
    <row r="24" spans="1:4" s="45" customFormat="1" ht="25.5" customHeight="1">
      <c r="A24" s="78" t="s">
        <v>111</v>
      </c>
      <c r="B24" s="58">
        <v>6454</v>
      </c>
      <c r="C24" s="101"/>
      <c r="D24" s="59"/>
    </row>
    <row r="25" spans="1:4" s="45" customFormat="1" ht="25.5" customHeight="1">
      <c r="A25" s="78" t="s">
        <v>112</v>
      </c>
      <c r="B25" s="58">
        <v>149310</v>
      </c>
      <c r="C25" s="101"/>
      <c r="D25" s="59"/>
    </row>
    <row r="26" spans="1:4" s="45" customFormat="1" ht="25.5" customHeight="1">
      <c r="A26" s="78" t="s">
        <v>486</v>
      </c>
      <c r="B26" s="58">
        <v>10545</v>
      </c>
      <c r="C26" s="101"/>
      <c r="D26" s="59"/>
    </row>
    <row r="27" spans="1:4" s="45" customFormat="1" ht="25.5" customHeight="1">
      <c r="A27" s="78" t="s">
        <v>114</v>
      </c>
      <c r="B27" s="58">
        <v>3404</v>
      </c>
      <c r="C27" s="101"/>
      <c r="D27" s="59"/>
    </row>
    <row r="28" spans="1:4" s="45" customFormat="1" ht="25.5" customHeight="1">
      <c r="A28" s="78" t="s">
        <v>487</v>
      </c>
      <c r="B28" s="58">
        <v>9658</v>
      </c>
      <c r="C28" s="101"/>
      <c r="D28" s="59"/>
    </row>
    <row r="29" spans="1:4" s="45" customFormat="1" ht="25.5" customHeight="1">
      <c r="A29" s="78" t="s">
        <v>488</v>
      </c>
      <c r="B29" s="58">
        <v>12644</v>
      </c>
      <c r="C29" s="101"/>
      <c r="D29" s="59"/>
    </row>
    <row r="30" spans="1:4" s="45" customFormat="1" ht="25.5" customHeight="1">
      <c r="A30" s="78" t="s">
        <v>489</v>
      </c>
      <c r="B30" s="58">
        <v>14845</v>
      </c>
      <c r="C30" s="101"/>
      <c r="D30" s="59"/>
    </row>
    <row r="31" spans="1:4" s="45" customFormat="1" ht="25.5" customHeight="1">
      <c r="A31" s="78" t="s">
        <v>490</v>
      </c>
      <c r="B31" s="58">
        <v>24895</v>
      </c>
      <c r="C31" s="101"/>
      <c r="D31" s="59"/>
    </row>
    <row r="32" spans="1:4" s="45" customFormat="1" ht="25.5" customHeight="1">
      <c r="A32" s="78" t="s">
        <v>491</v>
      </c>
      <c r="B32" s="58">
        <v>8050</v>
      </c>
      <c r="C32" s="101"/>
      <c r="D32" s="59"/>
    </row>
    <row r="33" spans="1:4" s="45" customFormat="1" ht="25.5" customHeight="1">
      <c r="A33" s="78" t="s">
        <v>115</v>
      </c>
      <c r="B33" s="58">
        <v>113272</v>
      </c>
      <c r="C33" s="101"/>
      <c r="D33" s="59"/>
    </row>
    <row r="34" spans="1:4" s="45" customFormat="1" ht="25.5" customHeight="1">
      <c r="A34" s="78" t="s">
        <v>116</v>
      </c>
      <c r="B34" s="58">
        <v>185589</v>
      </c>
      <c r="C34" s="101"/>
      <c r="D34" s="59"/>
    </row>
    <row r="35" spans="1:4" s="45" customFormat="1" ht="25.5" customHeight="1">
      <c r="A35" s="78"/>
      <c r="B35" s="58"/>
      <c r="C35" s="101"/>
      <c r="D35" s="59"/>
    </row>
    <row r="36" spans="1:4" s="45" customFormat="1" ht="25.5" customHeight="1">
      <c r="A36" s="78" t="s">
        <v>117</v>
      </c>
      <c r="B36" s="58">
        <v>71409</v>
      </c>
      <c r="C36" s="101"/>
      <c r="D36" s="59"/>
    </row>
    <row r="37" spans="1:4" s="45" customFormat="1" ht="25.5" customHeight="1">
      <c r="A37" s="78" t="s">
        <v>121</v>
      </c>
      <c r="B37" s="58">
        <f>SUM(B38:B40)</f>
        <v>9085</v>
      </c>
      <c r="C37" s="101" t="s">
        <v>118</v>
      </c>
      <c r="D37" s="59"/>
    </row>
    <row r="38" spans="1:4" s="45" customFormat="1" ht="25.5" customHeight="1">
      <c r="A38" s="78" t="s">
        <v>123</v>
      </c>
      <c r="B38" s="58">
        <v>8260</v>
      </c>
      <c r="C38" s="101" t="s">
        <v>492</v>
      </c>
      <c r="D38" s="59"/>
    </row>
    <row r="39" spans="1:4" s="45" customFormat="1" ht="25.5" customHeight="1">
      <c r="A39" s="78" t="s">
        <v>125</v>
      </c>
      <c r="B39" s="58">
        <v>825</v>
      </c>
      <c r="C39" s="101" t="s">
        <v>493</v>
      </c>
      <c r="D39" s="59"/>
    </row>
    <row r="40" spans="1:4" s="45" customFormat="1" ht="25.5" customHeight="1">
      <c r="A40" s="78" t="s">
        <v>127</v>
      </c>
      <c r="B40" s="58"/>
      <c r="C40" s="101" t="s">
        <v>126</v>
      </c>
      <c r="D40" s="59">
        <v>156927</v>
      </c>
    </row>
    <row r="41" spans="1:4" s="45" customFormat="1" ht="25.5" customHeight="1">
      <c r="A41" s="78" t="s">
        <v>494</v>
      </c>
      <c r="B41" s="58">
        <v>53741</v>
      </c>
      <c r="C41" s="101" t="s">
        <v>128</v>
      </c>
      <c r="D41" s="59"/>
    </row>
    <row r="42" spans="1:4" s="45" customFormat="1" ht="25.5" customHeight="1">
      <c r="A42" s="78" t="s">
        <v>129</v>
      </c>
      <c r="B42" s="58"/>
      <c r="C42" s="101"/>
      <c r="D42" s="59"/>
    </row>
    <row r="43" spans="1:4" s="45" customFormat="1" ht="25.5" customHeight="1">
      <c r="A43" s="100" t="s">
        <v>131</v>
      </c>
      <c r="B43" s="58">
        <v>85000</v>
      </c>
      <c r="C43" s="101" t="s">
        <v>130</v>
      </c>
      <c r="D43" s="59"/>
    </row>
    <row r="44" spans="1:4" s="45" customFormat="1" ht="25.5" customHeight="1">
      <c r="A44" s="100" t="s">
        <v>495</v>
      </c>
      <c r="B44" s="58"/>
      <c r="C44" s="101" t="s">
        <v>132</v>
      </c>
      <c r="D44" s="59"/>
    </row>
    <row r="45" spans="1:4" s="45" customFormat="1" ht="25.5" customHeight="1">
      <c r="A45" s="68"/>
      <c r="B45" s="69"/>
      <c r="C45" s="101"/>
      <c r="D45" s="70"/>
    </row>
    <row r="46" spans="1:4" s="45" customFormat="1" ht="25.5" customHeight="1">
      <c r="A46" s="102" t="s">
        <v>133</v>
      </c>
      <c r="B46" s="72">
        <f>B4+B5+B36+B37+B41+B42+B43+B44</f>
        <v>2439661</v>
      </c>
      <c r="C46" s="102" t="s">
        <v>134</v>
      </c>
      <c r="D46" s="73">
        <f>D4+D5+D36+D40+D41+D44</f>
        <v>2439661</v>
      </c>
    </row>
    <row r="47" spans="1:4" ht="25.5" customHeight="1"/>
    <row r="49" spans="5:6">
      <c r="E49" s="75"/>
      <c r="F49" s="75"/>
    </row>
  </sheetData>
  <mergeCells count="1">
    <mergeCell ref="A1:D1"/>
  </mergeCells>
  <phoneticPr fontId="5" type="noConversion"/>
  <printOptions horizontalCentered="1"/>
  <pageMargins left="0.70833333333333304" right="0.70833333333333304" top="0.55069444444444404" bottom="0.55069444444444404" header="0.31458333333333299" footer="0.31458333333333299"/>
  <pageSetup paperSize="9" scale="61"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4"/>
  <sheetViews>
    <sheetView showGridLines="0" showZeros="0" workbookViewId="0">
      <selection activeCell="O23" sqref="O23"/>
    </sheetView>
  </sheetViews>
  <sheetFormatPr defaultColWidth="9" defaultRowHeight="14.25"/>
  <cols>
    <col min="1" max="1" width="32.875" customWidth="1"/>
    <col min="2" max="2" width="12.75" customWidth="1"/>
    <col min="3" max="3" width="12.75" hidden="1" customWidth="1"/>
    <col min="4" max="4" width="12.375" customWidth="1"/>
    <col min="5" max="5" width="12.625" customWidth="1"/>
  </cols>
  <sheetData>
    <row r="1" spans="1:5" ht="32.25" customHeight="1">
      <c r="A1" s="178" t="s">
        <v>496</v>
      </c>
      <c r="B1" s="178"/>
      <c r="C1" s="178"/>
      <c r="D1" s="178"/>
      <c r="E1" s="178"/>
    </row>
    <row r="2" spans="1:5" ht="23.25" customHeight="1">
      <c r="A2" s="179" t="s">
        <v>25</v>
      </c>
      <c r="B2" s="179"/>
      <c r="C2" s="179"/>
      <c r="D2" s="179"/>
      <c r="E2" s="179"/>
    </row>
    <row r="3" spans="1:5" ht="51" customHeight="1">
      <c r="A3" s="82" t="s">
        <v>26</v>
      </c>
      <c r="B3" s="84" t="s">
        <v>475</v>
      </c>
      <c r="C3" s="104" t="s">
        <v>497</v>
      </c>
      <c r="D3" s="84" t="s">
        <v>472</v>
      </c>
      <c r="E3" s="84" t="s">
        <v>31</v>
      </c>
    </row>
    <row r="4" spans="1:5" ht="23.25" customHeight="1">
      <c r="A4" s="117" t="s">
        <v>32</v>
      </c>
      <c r="B4" s="118">
        <f>SUM(B5:B12)</f>
        <v>56000</v>
      </c>
      <c r="C4" s="118">
        <f>SUM(C5:C12)</f>
        <v>84964</v>
      </c>
      <c r="D4" s="118">
        <f>SUM(D5:D12)</f>
        <v>84000</v>
      </c>
      <c r="E4" s="119">
        <f>(D4-B4)/B4</f>
        <v>0.5</v>
      </c>
    </row>
    <row r="5" spans="1:5" ht="23.25" customHeight="1">
      <c r="A5" s="105" t="s">
        <v>33</v>
      </c>
      <c r="B5" s="91">
        <v>47700</v>
      </c>
      <c r="C5" s="120">
        <v>65966</v>
      </c>
      <c r="D5" s="91">
        <v>64800</v>
      </c>
      <c r="E5" s="121">
        <f>(D5-B5)/B5</f>
        <v>0.4</v>
      </c>
    </row>
    <row r="6" spans="1:5" ht="23.25" customHeight="1">
      <c r="A6" s="105" t="s">
        <v>34</v>
      </c>
      <c r="B6" s="91"/>
      <c r="C6" s="120">
        <v>462</v>
      </c>
      <c r="D6" s="91"/>
      <c r="E6" s="121"/>
    </row>
    <row r="7" spans="1:5" ht="23.25" customHeight="1">
      <c r="A7" s="105" t="s">
        <v>35</v>
      </c>
      <c r="B7" s="91"/>
      <c r="C7" s="120"/>
      <c r="D7" s="91"/>
      <c r="E7" s="121"/>
    </row>
    <row r="8" spans="1:5" ht="23.25" customHeight="1">
      <c r="A8" s="105" t="s">
        <v>36</v>
      </c>
      <c r="B8" s="91"/>
      <c r="C8" s="120"/>
      <c r="D8" s="91"/>
      <c r="E8" s="121"/>
    </row>
    <row r="9" spans="1:5" ht="23.25" customHeight="1">
      <c r="A9" s="105" t="s">
        <v>37</v>
      </c>
      <c r="B9" s="91">
        <v>8300</v>
      </c>
      <c r="C9" s="120">
        <v>14476</v>
      </c>
      <c r="D9" s="91">
        <v>12000</v>
      </c>
      <c r="E9" s="121">
        <f t="shared" ref="E9:E20" si="0">(D9-B9)/B9</f>
        <v>0.4</v>
      </c>
    </row>
    <row r="10" spans="1:5" ht="23.25" customHeight="1">
      <c r="A10" s="105" t="s">
        <v>38</v>
      </c>
      <c r="B10" s="91"/>
      <c r="C10" s="120"/>
      <c r="D10" s="91"/>
      <c r="E10" s="121"/>
    </row>
    <row r="11" spans="1:5" ht="23.25" customHeight="1">
      <c r="A11" s="105" t="s">
        <v>46</v>
      </c>
      <c r="B11" s="91"/>
      <c r="C11" s="120">
        <v>4060</v>
      </c>
      <c r="D11" s="91">
        <v>7200</v>
      </c>
      <c r="E11" s="121"/>
    </row>
    <row r="12" spans="1:5" ht="23.25" customHeight="1">
      <c r="A12" s="105" t="s">
        <v>47</v>
      </c>
      <c r="B12" s="91"/>
      <c r="C12" s="120"/>
      <c r="D12" s="91"/>
      <c r="E12" s="121"/>
    </row>
    <row r="13" spans="1:5" ht="23.25" customHeight="1">
      <c r="A13" s="117" t="s">
        <v>48</v>
      </c>
      <c r="B13" s="118">
        <f t="shared" ref="B13:D13" si="1">SUM(B14:B22)</f>
        <v>30000</v>
      </c>
      <c r="C13" s="118">
        <f t="shared" si="1"/>
        <v>42938</v>
      </c>
      <c r="D13" s="118">
        <f t="shared" si="1"/>
        <v>33000</v>
      </c>
      <c r="E13" s="119">
        <f>(D13-B13)/B13</f>
        <v>0.1</v>
      </c>
    </row>
    <row r="14" spans="1:5" ht="23.25" customHeight="1">
      <c r="A14" s="105" t="s">
        <v>49</v>
      </c>
      <c r="B14" s="91">
        <v>3000</v>
      </c>
      <c r="C14" s="120">
        <v>6300</v>
      </c>
      <c r="D14" s="91">
        <v>8300</v>
      </c>
      <c r="E14" s="121">
        <f t="shared" si="0"/>
        <v>1.8</v>
      </c>
    </row>
    <row r="15" spans="1:5" ht="23.25" customHeight="1">
      <c r="A15" s="105" t="s">
        <v>50</v>
      </c>
      <c r="B15" s="91">
        <v>12000</v>
      </c>
      <c r="C15" s="120">
        <v>11975</v>
      </c>
      <c r="D15" s="91">
        <v>7020</v>
      </c>
      <c r="E15" s="121">
        <f t="shared" si="0"/>
        <v>-0.4</v>
      </c>
    </row>
    <row r="16" spans="1:5" ht="23.25" customHeight="1">
      <c r="A16" s="105" t="s">
        <v>51</v>
      </c>
      <c r="B16" s="91">
        <v>5300</v>
      </c>
      <c r="C16" s="120">
        <v>9958</v>
      </c>
      <c r="D16" s="91">
        <v>7480</v>
      </c>
      <c r="E16" s="121">
        <f t="shared" si="0"/>
        <v>0.4</v>
      </c>
    </row>
    <row r="17" spans="1:5" ht="23.25" customHeight="1">
      <c r="A17" s="105" t="s">
        <v>52</v>
      </c>
      <c r="B17" s="91"/>
      <c r="C17" s="120">
        <v>888</v>
      </c>
      <c r="D17" s="91"/>
      <c r="E17" s="121"/>
    </row>
    <row r="18" spans="1:5" ht="23.25" customHeight="1">
      <c r="A18" s="105" t="s">
        <v>53</v>
      </c>
      <c r="B18" s="91">
        <v>4500</v>
      </c>
      <c r="C18" s="120">
        <v>7897</v>
      </c>
      <c r="D18" s="91">
        <v>1700</v>
      </c>
      <c r="E18" s="121">
        <f t="shared" si="0"/>
        <v>-0.6</v>
      </c>
    </row>
    <row r="19" spans="1:5" ht="23.25" customHeight="1">
      <c r="A19" s="105" t="s">
        <v>54</v>
      </c>
      <c r="B19" s="91"/>
      <c r="C19" s="120">
        <v>220</v>
      </c>
      <c r="D19" s="91"/>
      <c r="E19" s="121"/>
    </row>
    <row r="20" spans="1:5" ht="23.25" customHeight="1">
      <c r="A20" s="105" t="s">
        <v>55</v>
      </c>
      <c r="B20" s="91">
        <v>5200</v>
      </c>
      <c r="C20" s="120">
        <v>5404</v>
      </c>
      <c r="D20" s="91">
        <v>5200</v>
      </c>
      <c r="E20" s="121">
        <f t="shared" si="0"/>
        <v>0</v>
      </c>
    </row>
    <row r="21" spans="1:5" ht="23.25" customHeight="1">
      <c r="A21" s="105" t="s">
        <v>56</v>
      </c>
      <c r="B21" s="91"/>
      <c r="C21" s="120">
        <v>296</v>
      </c>
      <c r="D21" s="91">
        <v>3300</v>
      </c>
      <c r="E21" s="121"/>
    </row>
    <row r="22" spans="1:5" ht="23.25" customHeight="1">
      <c r="A22" s="105"/>
      <c r="B22" s="111"/>
      <c r="C22" s="109"/>
      <c r="D22" s="111"/>
      <c r="E22" s="121"/>
    </row>
    <row r="23" spans="1:5" ht="23.25" customHeight="1">
      <c r="A23" s="122" t="s">
        <v>57</v>
      </c>
      <c r="B23" s="123">
        <f>B4+B13</f>
        <v>86000</v>
      </c>
      <c r="C23" s="123">
        <f>C4+C13</f>
        <v>127902</v>
      </c>
      <c r="D23" s="123">
        <f>D4+D13</f>
        <v>117000</v>
      </c>
      <c r="E23" s="124">
        <f>(D23-B23)/B23</f>
        <v>0.4</v>
      </c>
    </row>
    <row r="24" spans="1:5">
      <c r="A24" s="125"/>
      <c r="B24" s="125"/>
      <c r="C24" s="125"/>
      <c r="D24" s="125"/>
      <c r="E24" s="125"/>
    </row>
    <row r="33" ht="33" customHeight="1"/>
    <row r="162" spans="1:1">
      <c r="A162" s="94"/>
    </row>
    <row r="163" spans="1:1">
      <c r="A163" s="94"/>
    </row>
    <row r="164" spans="1:1">
      <c r="A164" s="94"/>
    </row>
    <row r="165" spans="1:1">
      <c r="A165" s="94"/>
    </row>
    <row r="166" spans="1:1">
      <c r="A166" s="94"/>
    </row>
    <row r="167" spans="1:1">
      <c r="A167" s="94"/>
    </row>
    <row r="168" spans="1:1">
      <c r="A168" s="94"/>
    </row>
    <row r="169" spans="1:1">
      <c r="A169" s="94"/>
    </row>
    <row r="170" spans="1:1">
      <c r="A170" s="94"/>
    </row>
    <row r="171" spans="1:1">
      <c r="A171" s="94"/>
    </row>
    <row r="172" spans="1:1">
      <c r="A172" s="94"/>
    </row>
    <row r="173" spans="1:1">
      <c r="A173" s="94"/>
    </row>
    <row r="174" spans="1:1">
      <c r="A174" s="94"/>
    </row>
  </sheetData>
  <mergeCells count="2">
    <mergeCell ref="A1:E1"/>
    <mergeCell ref="A2:E2"/>
  </mergeCells>
  <phoneticPr fontId="5" type="noConversion"/>
  <printOptions horizontalCentered="1"/>
  <pageMargins left="0.47222222222222199" right="0.47222222222222199" top="0.78680555555555598" bottom="0.59027777777777801" header="0.70833333333333304" footer="0.39305555555555599"/>
  <pageSetup paperSize="9" scale="95" orientation="portrait"/>
  <headerFooter alignWithMargins="0">
    <oddFooter>&amp;C-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2"/>
  <sheetViews>
    <sheetView showGridLines="0" showZeros="0" workbookViewId="0">
      <selection activeCell="D32" sqref="D32"/>
    </sheetView>
  </sheetViews>
  <sheetFormatPr defaultColWidth="9" defaultRowHeight="14.25"/>
  <cols>
    <col min="1" max="1" width="32.625" customWidth="1"/>
    <col min="2" max="2" width="15.625" customWidth="1"/>
    <col min="3" max="3" width="13.25" customWidth="1"/>
    <col min="4" max="4" width="14.625" customWidth="1"/>
    <col min="5" max="5" width="13.75" customWidth="1"/>
    <col min="8" max="8" width="18" customWidth="1"/>
  </cols>
  <sheetData>
    <row r="1" spans="1:5" ht="26.25" customHeight="1">
      <c r="A1" s="178" t="s">
        <v>498</v>
      </c>
      <c r="B1" s="178"/>
      <c r="C1" s="178"/>
      <c r="D1" s="178"/>
      <c r="E1" s="178"/>
    </row>
    <row r="2" spans="1:5" ht="26.25" customHeight="1">
      <c r="A2" s="179" t="s">
        <v>25</v>
      </c>
      <c r="B2" s="179"/>
      <c r="C2" s="179"/>
      <c r="D2" s="179"/>
      <c r="E2" s="179"/>
    </row>
    <row r="3" spans="1:5" ht="45" customHeight="1">
      <c r="A3" s="82" t="s">
        <v>26</v>
      </c>
      <c r="B3" s="83" t="s">
        <v>475</v>
      </c>
      <c r="C3" s="104" t="s">
        <v>497</v>
      </c>
      <c r="D3" s="84" t="s">
        <v>472</v>
      </c>
      <c r="E3" s="84" t="s">
        <v>31</v>
      </c>
    </row>
    <row r="4" spans="1:5" ht="23.25" customHeight="1">
      <c r="A4" s="105" t="s">
        <v>59</v>
      </c>
      <c r="B4" s="106">
        <v>60480</v>
      </c>
      <c r="C4" s="107">
        <v>55253</v>
      </c>
      <c r="D4" s="86">
        <v>64159</v>
      </c>
      <c r="E4" s="89">
        <f>IF(ISERROR((D4/B4-1)*100),0,(D4/B4-1)*100)</f>
        <v>6.1</v>
      </c>
    </row>
    <row r="5" spans="1:5" ht="23.25" customHeight="1">
      <c r="A5" s="105" t="s">
        <v>60</v>
      </c>
      <c r="B5" s="106"/>
      <c r="C5" s="107"/>
      <c r="D5" s="86"/>
      <c r="E5" s="89">
        <f t="shared" ref="E5:E27" si="0">IF(ISERROR((D5/B5-1)*100),0,(D5/B5-1)*100)</f>
        <v>0</v>
      </c>
    </row>
    <row r="6" spans="1:5" ht="23.25" customHeight="1">
      <c r="A6" s="105" t="s">
        <v>61</v>
      </c>
      <c r="B6" s="106">
        <v>2000</v>
      </c>
      <c r="C6" s="107">
        <v>2178</v>
      </c>
      <c r="D6" s="86">
        <v>2100</v>
      </c>
      <c r="E6" s="89">
        <f t="shared" si="0"/>
        <v>5</v>
      </c>
    </row>
    <row r="7" spans="1:5" ht="23.25" customHeight="1">
      <c r="A7" s="105" t="s">
        <v>62</v>
      </c>
      <c r="B7" s="106">
        <v>37700</v>
      </c>
      <c r="C7" s="107">
        <v>41127</v>
      </c>
      <c r="D7" s="86">
        <v>41944</v>
      </c>
      <c r="E7" s="89">
        <f t="shared" si="0"/>
        <v>11.3</v>
      </c>
    </row>
    <row r="8" spans="1:5" ht="23.25" customHeight="1">
      <c r="A8" s="105" t="s">
        <v>63</v>
      </c>
      <c r="B8" s="106">
        <v>58650</v>
      </c>
      <c r="C8" s="107">
        <v>70617</v>
      </c>
      <c r="D8" s="86">
        <v>46946</v>
      </c>
      <c r="E8" s="89">
        <f t="shared" si="0"/>
        <v>-20</v>
      </c>
    </row>
    <row r="9" spans="1:5" ht="23.25" customHeight="1">
      <c r="A9" s="105" t="s">
        <v>64</v>
      </c>
      <c r="B9" s="106">
        <v>6200</v>
      </c>
      <c r="C9" s="107">
        <v>2158</v>
      </c>
      <c r="D9" s="86">
        <v>2729</v>
      </c>
      <c r="E9" s="89">
        <f t="shared" si="0"/>
        <v>-56</v>
      </c>
    </row>
    <row r="10" spans="1:5" ht="23.25" customHeight="1">
      <c r="A10" s="105" t="s">
        <v>476</v>
      </c>
      <c r="B10" s="106">
        <v>15258</v>
      </c>
      <c r="C10" s="107">
        <v>17146</v>
      </c>
      <c r="D10" s="86">
        <v>16031</v>
      </c>
      <c r="E10" s="89">
        <f t="shared" si="0"/>
        <v>5.0999999999999996</v>
      </c>
    </row>
    <row r="11" spans="1:5" ht="23.25" customHeight="1">
      <c r="A11" s="105" t="s">
        <v>66</v>
      </c>
      <c r="B11" s="106">
        <v>41000</v>
      </c>
      <c r="C11" s="107">
        <v>39490</v>
      </c>
      <c r="D11" s="86">
        <v>45490</v>
      </c>
      <c r="E11" s="89">
        <f t="shared" si="0"/>
        <v>11</v>
      </c>
    </row>
    <row r="12" spans="1:5" ht="23.25" customHeight="1">
      <c r="A12" s="105" t="s">
        <v>477</v>
      </c>
      <c r="B12" s="106">
        <v>33100</v>
      </c>
      <c r="C12" s="107">
        <v>58569</v>
      </c>
      <c r="D12" s="86">
        <v>40044</v>
      </c>
      <c r="E12" s="89">
        <f t="shared" si="0"/>
        <v>21</v>
      </c>
    </row>
    <row r="13" spans="1:5" ht="23.25" customHeight="1">
      <c r="A13" s="105" t="s">
        <v>68</v>
      </c>
      <c r="B13" s="106">
        <v>13050</v>
      </c>
      <c r="C13" s="107">
        <v>4497</v>
      </c>
      <c r="D13" s="86">
        <v>6086</v>
      </c>
      <c r="E13" s="89">
        <f t="shared" si="0"/>
        <v>-53.4</v>
      </c>
    </row>
    <row r="14" spans="1:5" ht="23.25" customHeight="1">
      <c r="A14" s="105" t="s">
        <v>69</v>
      </c>
      <c r="B14" s="106">
        <v>5500</v>
      </c>
      <c r="C14" s="107">
        <v>1822</v>
      </c>
      <c r="D14" s="86">
        <v>2897</v>
      </c>
      <c r="E14" s="89">
        <f t="shared" si="0"/>
        <v>-47.3</v>
      </c>
    </row>
    <row r="15" spans="1:5" ht="23.25" customHeight="1">
      <c r="A15" s="105" t="s">
        <v>70</v>
      </c>
      <c r="B15" s="106">
        <v>31650</v>
      </c>
      <c r="C15" s="107">
        <v>20371</v>
      </c>
      <c r="D15" s="86">
        <v>26029</v>
      </c>
      <c r="E15" s="89">
        <f t="shared" si="0"/>
        <v>-17.8</v>
      </c>
    </row>
    <row r="16" spans="1:5" ht="23.25" customHeight="1">
      <c r="A16" s="105" t="s">
        <v>71</v>
      </c>
      <c r="B16" s="106">
        <v>5800</v>
      </c>
      <c r="C16" s="107">
        <v>4829</v>
      </c>
      <c r="D16" s="86">
        <v>2609</v>
      </c>
      <c r="E16" s="89">
        <f t="shared" si="0"/>
        <v>-55</v>
      </c>
    </row>
    <row r="17" spans="1:5" ht="23.25" customHeight="1">
      <c r="A17" s="105" t="s">
        <v>72</v>
      </c>
      <c r="B17" s="108">
        <v>15920</v>
      </c>
      <c r="C17" s="109">
        <v>3902</v>
      </c>
      <c r="D17" s="86">
        <v>4473</v>
      </c>
      <c r="E17" s="89">
        <f t="shared" si="0"/>
        <v>-71.900000000000006</v>
      </c>
    </row>
    <row r="18" spans="1:5" ht="23.25" customHeight="1">
      <c r="A18" s="105" t="s">
        <v>73</v>
      </c>
      <c r="B18" s="108">
        <v>5500</v>
      </c>
      <c r="C18" s="109">
        <v>1742</v>
      </c>
      <c r="D18" s="86">
        <v>1215</v>
      </c>
      <c r="E18" s="89">
        <f t="shared" si="0"/>
        <v>-77.900000000000006</v>
      </c>
    </row>
    <row r="19" spans="1:5" ht="23.25" customHeight="1">
      <c r="A19" s="105" t="s">
        <v>74</v>
      </c>
      <c r="B19" s="108"/>
      <c r="C19" s="109"/>
      <c r="D19" s="86"/>
      <c r="E19" s="89">
        <f t="shared" si="0"/>
        <v>0</v>
      </c>
    </row>
    <row r="20" spans="1:5" ht="23.25" customHeight="1">
      <c r="A20" s="105" t="s">
        <v>478</v>
      </c>
      <c r="B20" s="108">
        <v>4201</v>
      </c>
      <c r="C20" s="109">
        <v>7685</v>
      </c>
      <c r="D20" s="86">
        <v>6416</v>
      </c>
      <c r="E20" s="89">
        <f t="shared" si="0"/>
        <v>52.7</v>
      </c>
    </row>
    <row r="21" spans="1:5" ht="23.25" customHeight="1">
      <c r="A21" s="105" t="s">
        <v>76</v>
      </c>
      <c r="B21" s="108">
        <v>3950</v>
      </c>
      <c r="C21" s="109">
        <v>3218</v>
      </c>
      <c r="D21" s="86">
        <v>3591</v>
      </c>
      <c r="E21" s="89">
        <f t="shared" si="0"/>
        <v>-9.1</v>
      </c>
    </row>
    <row r="22" spans="1:5" ht="23.25" customHeight="1">
      <c r="A22" s="105" t="s">
        <v>77</v>
      </c>
      <c r="B22" s="108">
        <v>1790</v>
      </c>
      <c r="C22" s="109">
        <v>952</v>
      </c>
      <c r="D22" s="86">
        <v>1100</v>
      </c>
      <c r="E22" s="89">
        <f t="shared" si="0"/>
        <v>-38.5</v>
      </c>
    </row>
    <row r="23" spans="1:5" ht="23.25" customHeight="1">
      <c r="A23" s="105" t="s">
        <v>479</v>
      </c>
      <c r="B23" s="108"/>
      <c r="C23" s="109"/>
      <c r="D23" s="86">
        <v>4479</v>
      </c>
      <c r="E23" s="89"/>
    </row>
    <row r="24" spans="1:5" ht="23.25" customHeight="1">
      <c r="A24" s="110" t="s">
        <v>480</v>
      </c>
      <c r="B24" s="108">
        <v>3600</v>
      </c>
      <c r="C24" s="109"/>
      <c r="D24" s="86">
        <v>3700</v>
      </c>
      <c r="E24" s="89"/>
    </row>
    <row r="25" spans="1:5" ht="23.25" customHeight="1">
      <c r="A25" s="105" t="s">
        <v>481</v>
      </c>
      <c r="B25" s="108">
        <v>3100</v>
      </c>
      <c r="C25" s="109">
        <v>4518</v>
      </c>
      <c r="D25" s="86">
        <v>5500</v>
      </c>
      <c r="E25" s="89">
        <f t="shared" si="0"/>
        <v>77.400000000000006</v>
      </c>
    </row>
    <row r="26" spans="1:5" ht="23.25" customHeight="1">
      <c r="A26" s="105" t="s">
        <v>482</v>
      </c>
      <c r="B26" s="108">
        <v>8062</v>
      </c>
      <c r="C26" s="109">
        <v>8148</v>
      </c>
      <c r="D26" s="111">
        <v>10000</v>
      </c>
      <c r="E26" s="89">
        <f t="shared" si="0"/>
        <v>24</v>
      </c>
    </row>
    <row r="27" spans="1:5" ht="23.25" customHeight="1">
      <c r="A27" s="105" t="s">
        <v>483</v>
      </c>
      <c r="B27" s="108">
        <v>40</v>
      </c>
      <c r="C27" s="109">
        <v>47</v>
      </c>
      <c r="D27" s="111">
        <v>60</v>
      </c>
      <c r="E27" s="89">
        <f t="shared" si="0"/>
        <v>50</v>
      </c>
    </row>
    <row r="28" spans="1:5" ht="23.25" customHeight="1">
      <c r="A28" s="105"/>
      <c r="B28" s="108"/>
      <c r="C28" s="109"/>
      <c r="D28" s="111"/>
      <c r="E28" s="89"/>
    </row>
    <row r="29" spans="1:5" ht="19.5" customHeight="1">
      <c r="A29" s="105"/>
      <c r="B29" s="108"/>
      <c r="C29" s="109"/>
      <c r="D29" s="111"/>
      <c r="E29" s="89"/>
    </row>
    <row r="30" spans="1:5" ht="24.75" customHeight="1">
      <c r="A30" s="71" t="s">
        <v>82</v>
      </c>
      <c r="B30" s="112">
        <f>SUM(B4:B29)</f>
        <v>356551</v>
      </c>
      <c r="C30" s="113">
        <f>SUM(C4:C29)</f>
        <v>348269</v>
      </c>
      <c r="D30" s="114">
        <f>SUM(D4:D27)</f>
        <v>337598</v>
      </c>
      <c r="E30" s="93">
        <f>IF(ISERROR((D30/B30-1)*100),0,(D30/B30-1)*100)</f>
        <v>-5.3</v>
      </c>
    </row>
    <row r="31" spans="1:5">
      <c r="A31" s="115"/>
      <c r="B31" s="115"/>
      <c r="C31" s="115"/>
      <c r="D31" s="115"/>
      <c r="E31" s="115"/>
    </row>
    <row r="32" spans="1:5">
      <c r="A32" s="105"/>
      <c r="B32" s="105"/>
      <c r="C32" s="105"/>
      <c r="D32" s="105"/>
      <c r="E32" s="105"/>
    </row>
    <row r="33" spans="1:5">
      <c r="A33" s="116"/>
      <c r="B33" s="116"/>
      <c r="C33" s="116"/>
      <c r="D33" s="116"/>
      <c r="E33" s="116"/>
    </row>
    <row r="140" spans="1:1">
      <c r="A140" s="94"/>
    </row>
    <row r="141" spans="1:1">
      <c r="A141" s="94"/>
    </row>
    <row r="142" spans="1:1">
      <c r="A142" s="94"/>
    </row>
    <row r="143" spans="1:1">
      <c r="A143" s="94"/>
    </row>
    <row r="144" spans="1:1">
      <c r="A144" s="94"/>
    </row>
    <row r="145" spans="1:1">
      <c r="A145" s="94"/>
    </row>
    <row r="146" spans="1:1">
      <c r="A146" s="94"/>
    </row>
    <row r="147" spans="1:1">
      <c r="A147" s="94"/>
    </row>
    <row r="148" spans="1:1">
      <c r="A148" s="94"/>
    </row>
    <row r="149" spans="1:1">
      <c r="A149" s="94"/>
    </row>
    <row r="150" spans="1:1">
      <c r="A150" s="94"/>
    </row>
    <row r="151" spans="1:1">
      <c r="A151" s="94"/>
    </row>
    <row r="152" spans="1:1">
      <c r="A152" s="94"/>
    </row>
  </sheetData>
  <mergeCells count="2">
    <mergeCell ref="A1:E1"/>
    <mergeCell ref="A2:E2"/>
  </mergeCells>
  <phoneticPr fontId="5" type="noConversion"/>
  <printOptions horizontalCentered="1"/>
  <pageMargins left="0.47222222222222199" right="0.47222222222222199" top="0.78680555555555598" bottom="0.59027777777777801" header="0.70833333333333304" footer="0.39305555555555599"/>
  <pageSetup paperSize="9" scale="95" orientation="portrait"/>
  <headerFooter alignWithMargins="0">
    <oddFooter>&amp;C-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6"/>
  <sheetViews>
    <sheetView showGridLines="0" topLeftCell="A4" workbookViewId="0">
      <selection activeCell="A12" sqref="A12"/>
    </sheetView>
  </sheetViews>
  <sheetFormatPr defaultColWidth="9" defaultRowHeight="14.25"/>
  <cols>
    <col min="1" max="1" width="41.125" style="47" customWidth="1"/>
    <col min="2" max="2" width="13.25" style="47" customWidth="1"/>
    <col min="3" max="3" width="28.875" style="47" customWidth="1"/>
    <col min="4" max="4" width="13.75" style="47" customWidth="1"/>
    <col min="5" max="5" width="13.875" style="47" customWidth="1"/>
    <col min="6" max="6" width="17.375" style="47" customWidth="1"/>
    <col min="7" max="7" width="15.25" style="47" customWidth="1"/>
    <col min="8" max="8" width="28" style="47" customWidth="1"/>
    <col min="9" max="9" width="15.625" style="47" customWidth="1"/>
    <col min="10" max="10" width="18.25" style="47" customWidth="1"/>
    <col min="11" max="11" width="17.625" style="47" customWidth="1"/>
    <col min="12" max="13" width="17.875" style="47" customWidth="1"/>
    <col min="14" max="256" width="9" style="47"/>
    <col min="257" max="257" width="32.875" style="47" customWidth="1"/>
    <col min="258" max="258" width="12.375" style="47" customWidth="1"/>
    <col min="259" max="259" width="23" style="47" customWidth="1"/>
    <col min="260" max="260" width="11.25" style="47" customWidth="1"/>
    <col min="261" max="261" width="13.875" style="47" customWidth="1"/>
    <col min="262" max="262" width="17.375" style="47" customWidth="1"/>
    <col min="263" max="263" width="15.25" style="47" customWidth="1"/>
    <col min="264" max="264" width="28" style="47" customWidth="1"/>
    <col min="265" max="265" width="15.625" style="47" customWidth="1"/>
    <col min="266" max="266" width="18.25" style="47" customWidth="1"/>
    <col min="267" max="267" width="17.625" style="47" customWidth="1"/>
    <col min="268" max="269" width="17.875" style="47" customWidth="1"/>
    <col min="270" max="512" width="9" style="47"/>
    <col min="513" max="513" width="32.875" style="47" customWidth="1"/>
    <col min="514" max="514" width="12.375" style="47" customWidth="1"/>
    <col min="515" max="515" width="23" style="47" customWidth="1"/>
    <col min="516" max="516" width="11.25" style="47" customWidth="1"/>
    <col min="517" max="517" width="13.875" style="47" customWidth="1"/>
    <col min="518" max="518" width="17.375" style="47" customWidth="1"/>
    <col min="519" max="519" width="15.25" style="47" customWidth="1"/>
    <col min="520" max="520" width="28" style="47" customWidth="1"/>
    <col min="521" max="521" width="15.625" style="47" customWidth="1"/>
    <col min="522" max="522" width="18.25" style="47" customWidth="1"/>
    <col min="523" max="523" width="17.625" style="47" customWidth="1"/>
    <col min="524" max="525" width="17.875" style="47" customWidth="1"/>
    <col min="526" max="768" width="9" style="47"/>
    <col min="769" max="769" width="32.875" style="47" customWidth="1"/>
    <col min="770" max="770" width="12.375" style="47" customWidth="1"/>
    <col min="771" max="771" width="23" style="47" customWidth="1"/>
    <col min="772" max="772" width="11.25" style="47" customWidth="1"/>
    <col min="773" max="773" width="13.875" style="47" customWidth="1"/>
    <col min="774" max="774" width="17.375" style="47" customWidth="1"/>
    <col min="775" max="775" width="15.25" style="47" customWidth="1"/>
    <col min="776" max="776" width="28" style="47" customWidth="1"/>
    <col min="777" max="777" width="15.625" style="47" customWidth="1"/>
    <col min="778" max="778" width="18.25" style="47" customWidth="1"/>
    <col min="779" max="779" width="17.625" style="47" customWidth="1"/>
    <col min="780" max="781" width="17.875" style="47" customWidth="1"/>
    <col min="782" max="1024" width="9" style="47"/>
    <col min="1025" max="1025" width="32.875" style="47" customWidth="1"/>
    <col min="1026" max="1026" width="12.375" style="47" customWidth="1"/>
    <col min="1027" max="1027" width="23" style="47" customWidth="1"/>
    <col min="1028" max="1028" width="11.25" style="47" customWidth="1"/>
    <col min="1029" max="1029" width="13.875" style="47" customWidth="1"/>
    <col min="1030" max="1030" width="17.375" style="47" customWidth="1"/>
    <col min="1031" max="1031" width="15.25" style="47" customWidth="1"/>
    <col min="1032" max="1032" width="28" style="47" customWidth="1"/>
    <col min="1033" max="1033" width="15.625" style="47" customWidth="1"/>
    <col min="1034" max="1034" width="18.25" style="47" customWidth="1"/>
    <col min="1035" max="1035" width="17.625" style="47" customWidth="1"/>
    <col min="1036" max="1037" width="17.875" style="47" customWidth="1"/>
    <col min="1038" max="1280" width="9" style="47"/>
    <col min="1281" max="1281" width="32.875" style="47" customWidth="1"/>
    <col min="1282" max="1282" width="12.375" style="47" customWidth="1"/>
    <col min="1283" max="1283" width="23" style="47" customWidth="1"/>
    <col min="1284" max="1284" width="11.25" style="47" customWidth="1"/>
    <col min="1285" max="1285" width="13.875" style="47" customWidth="1"/>
    <col min="1286" max="1286" width="17.375" style="47" customWidth="1"/>
    <col min="1287" max="1287" width="15.25" style="47" customWidth="1"/>
    <col min="1288" max="1288" width="28" style="47" customWidth="1"/>
    <col min="1289" max="1289" width="15.625" style="47" customWidth="1"/>
    <col min="1290" max="1290" width="18.25" style="47" customWidth="1"/>
    <col min="1291" max="1291" width="17.625" style="47" customWidth="1"/>
    <col min="1292" max="1293" width="17.875" style="47" customWidth="1"/>
    <col min="1294" max="1536" width="9" style="47"/>
    <col min="1537" max="1537" width="32.875" style="47" customWidth="1"/>
    <col min="1538" max="1538" width="12.375" style="47" customWidth="1"/>
    <col min="1539" max="1539" width="23" style="47" customWidth="1"/>
    <col min="1540" max="1540" width="11.25" style="47" customWidth="1"/>
    <col min="1541" max="1541" width="13.875" style="47" customWidth="1"/>
    <col min="1542" max="1542" width="17.375" style="47" customWidth="1"/>
    <col min="1543" max="1543" width="15.25" style="47" customWidth="1"/>
    <col min="1544" max="1544" width="28" style="47" customWidth="1"/>
    <col min="1545" max="1545" width="15.625" style="47" customWidth="1"/>
    <col min="1546" max="1546" width="18.25" style="47" customWidth="1"/>
    <col min="1547" max="1547" width="17.625" style="47" customWidth="1"/>
    <col min="1548" max="1549" width="17.875" style="47" customWidth="1"/>
    <col min="1550" max="1792" width="9" style="47"/>
    <col min="1793" max="1793" width="32.875" style="47" customWidth="1"/>
    <col min="1794" max="1794" width="12.375" style="47" customWidth="1"/>
    <col min="1795" max="1795" width="23" style="47" customWidth="1"/>
    <col min="1796" max="1796" width="11.25" style="47" customWidth="1"/>
    <col min="1797" max="1797" width="13.875" style="47" customWidth="1"/>
    <col min="1798" max="1798" width="17.375" style="47" customWidth="1"/>
    <col min="1799" max="1799" width="15.25" style="47" customWidth="1"/>
    <col min="1800" max="1800" width="28" style="47" customWidth="1"/>
    <col min="1801" max="1801" width="15.625" style="47" customWidth="1"/>
    <col min="1802" max="1802" width="18.25" style="47" customWidth="1"/>
    <col min="1803" max="1803" width="17.625" style="47" customWidth="1"/>
    <col min="1804" max="1805" width="17.875" style="47" customWidth="1"/>
    <col min="1806" max="2048" width="9" style="47"/>
    <col min="2049" max="2049" width="32.875" style="47" customWidth="1"/>
    <col min="2050" max="2050" width="12.375" style="47" customWidth="1"/>
    <col min="2051" max="2051" width="23" style="47" customWidth="1"/>
    <col min="2052" max="2052" width="11.25" style="47" customWidth="1"/>
    <col min="2053" max="2053" width="13.875" style="47" customWidth="1"/>
    <col min="2054" max="2054" width="17.375" style="47" customWidth="1"/>
    <col min="2055" max="2055" width="15.25" style="47" customWidth="1"/>
    <col min="2056" max="2056" width="28" style="47" customWidth="1"/>
    <col min="2057" max="2057" width="15.625" style="47" customWidth="1"/>
    <col min="2058" max="2058" width="18.25" style="47" customWidth="1"/>
    <col min="2059" max="2059" width="17.625" style="47" customWidth="1"/>
    <col min="2060" max="2061" width="17.875" style="47" customWidth="1"/>
    <col min="2062" max="2304" width="9" style="47"/>
    <col min="2305" max="2305" width="32.875" style="47" customWidth="1"/>
    <col min="2306" max="2306" width="12.375" style="47" customWidth="1"/>
    <col min="2307" max="2307" width="23" style="47" customWidth="1"/>
    <col min="2308" max="2308" width="11.25" style="47" customWidth="1"/>
    <col min="2309" max="2309" width="13.875" style="47" customWidth="1"/>
    <col min="2310" max="2310" width="17.375" style="47" customWidth="1"/>
    <col min="2311" max="2311" width="15.25" style="47" customWidth="1"/>
    <col min="2312" max="2312" width="28" style="47" customWidth="1"/>
    <col min="2313" max="2313" width="15.625" style="47" customWidth="1"/>
    <col min="2314" max="2314" width="18.25" style="47" customWidth="1"/>
    <col min="2315" max="2315" width="17.625" style="47" customWidth="1"/>
    <col min="2316" max="2317" width="17.875" style="47" customWidth="1"/>
    <col min="2318" max="2560" width="9" style="47"/>
    <col min="2561" max="2561" width="32.875" style="47" customWidth="1"/>
    <col min="2562" max="2562" width="12.375" style="47" customWidth="1"/>
    <col min="2563" max="2563" width="23" style="47" customWidth="1"/>
    <col min="2564" max="2564" width="11.25" style="47" customWidth="1"/>
    <col min="2565" max="2565" width="13.875" style="47" customWidth="1"/>
    <col min="2566" max="2566" width="17.375" style="47" customWidth="1"/>
    <col min="2567" max="2567" width="15.25" style="47" customWidth="1"/>
    <col min="2568" max="2568" width="28" style="47" customWidth="1"/>
    <col min="2569" max="2569" width="15.625" style="47" customWidth="1"/>
    <col min="2570" max="2570" width="18.25" style="47" customWidth="1"/>
    <col min="2571" max="2571" width="17.625" style="47" customWidth="1"/>
    <col min="2572" max="2573" width="17.875" style="47" customWidth="1"/>
    <col min="2574" max="2816" width="9" style="47"/>
    <col min="2817" max="2817" width="32.875" style="47" customWidth="1"/>
    <col min="2818" max="2818" width="12.375" style="47" customWidth="1"/>
    <col min="2819" max="2819" width="23" style="47" customWidth="1"/>
    <col min="2820" max="2820" width="11.25" style="47" customWidth="1"/>
    <col min="2821" max="2821" width="13.875" style="47" customWidth="1"/>
    <col min="2822" max="2822" width="17.375" style="47" customWidth="1"/>
    <col min="2823" max="2823" width="15.25" style="47" customWidth="1"/>
    <col min="2824" max="2824" width="28" style="47" customWidth="1"/>
    <col min="2825" max="2825" width="15.625" style="47" customWidth="1"/>
    <col min="2826" max="2826" width="18.25" style="47" customWidth="1"/>
    <col min="2827" max="2827" width="17.625" style="47" customWidth="1"/>
    <col min="2828" max="2829" width="17.875" style="47" customWidth="1"/>
    <col min="2830" max="3072" width="9" style="47"/>
    <col min="3073" max="3073" width="32.875" style="47" customWidth="1"/>
    <col min="3074" max="3074" width="12.375" style="47" customWidth="1"/>
    <col min="3075" max="3075" width="23" style="47" customWidth="1"/>
    <col min="3076" max="3076" width="11.25" style="47" customWidth="1"/>
    <col min="3077" max="3077" width="13.875" style="47" customWidth="1"/>
    <col min="3078" max="3078" width="17.375" style="47" customWidth="1"/>
    <col min="3079" max="3079" width="15.25" style="47" customWidth="1"/>
    <col min="3080" max="3080" width="28" style="47" customWidth="1"/>
    <col min="3081" max="3081" width="15.625" style="47" customWidth="1"/>
    <col min="3082" max="3082" width="18.25" style="47" customWidth="1"/>
    <col min="3083" max="3083" width="17.625" style="47" customWidth="1"/>
    <col min="3084" max="3085" width="17.875" style="47" customWidth="1"/>
    <col min="3086" max="3328" width="9" style="47"/>
    <col min="3329" max="3329" width="32.875" style="47" customWidth="1"/>
    <col min="3330" max="3330" width="12.375" style="47" customWidth="1"/>
    <col min="3331" max="3331" width="23" style="47" customWidth="1"/>
    <col min="3332" max="3332" width="11.25" style="47" customWidth="1"/>
    <col min="3333" max="3333" width="13.875" style="47" customWidth="1"/>
    <col min="3334" max="3334" width="17.375" style="47" customWidth="1"/>
    <col min="3335" max="3335" width="15.25" style="47" customWidth="1"/>
    <col min="3336" max="3336" width="28" style="47" customWidth="1"/>
    <col min="3337" max="3337" width="15.625" style="47" customWidth="1"/>
    <col min="3338" max="3338" width="18.25" style="47" customWidth="1"/>
    <col min="3339" max="3339" width="17.625" style="47" customWidth="1"/>
    <col min="3340" max="3341" width="17.875" style="47" customWidth="1"/>
    <col min="3342" max="3584" width="9" style="47"/>
    <col min="3585" max="3585" width="32.875" style="47" customWidth="1"/>
    <col min="3586" max="3586" width="12.375" style="47" customWidth="1"/>
    <col min="3587" max="3587" width="23" style="47" customWidth="1"/>
    <col min="3588" max="3588" width="11.25" style="47" customWidth="1"/>
    <col min="3589" max="3589" width="13.875" style="47" customWidth="1"/>
    <col min="3590" max="3590" width="17.375" style="47" customWidth="1"/>
    <col min="3591" max="3591" width="15.25" style="47" customWidth="1"/>
    <col min="3592" max="3592" width="28" style="47" customWidth="1"/>
    <col min="3593" max="3593" width="15.625" style="47" customWidth="1"/>
    <col min="3594" max="3594" width="18.25" style="47" customWidth="1"/>
    <col min="3595" max="3595" width="17.625" style="47" customWidth="1"/>
    <col min="3596" max="3597" width="17.875" style="47" customWidth="1"/>
    <col min="3598" max="3840" width="9" style="47"/>
    <col min="3841" max="3841" width="32.875" style="47" customWidth="1"/>
    <col min="3842" max="3842" width="12.375" style="47" customWidth="1"/>
    <col min="3843" max="3843" width="23" style="47" customWidth="1"/>
    <col min="3844" max="3844" width="11.25" style="47" customWidth="1"/>
    <col min="3845" max="3845" width="13.875" style="47" customWidth="1"/>
    <col min="3846" max="3846" width="17.375" style="47" customWidth="1"/>
    <col min="3847" max="3847" width="15.25" style="47" customWidth="1"/>
    <col min="3848" max="3848" width="28" style="47" customWidth="1"/>
    <col min="3849" max="3849" width="15.625" style="47" customWidth="1"/>
    <col min="3850" max="3850" width="18.25" style="47" customWidth="1"/>
    <col min="3851" max="3851" width="17.625" style="47" customWidth="1"/>
    <col min="3852" max="3853" width="17.875" style="47" customWidth="1"/>
    <col min="3854" max="4096" width="9" style="47"/>
    <col min="4097" max="4097" width="32.875" style="47" customWidth="1"/>
    <col min="4098" max="4098" width="12.375" style="47" customWidth="1"/>
    <col min="4099" max="4099" width="23" style="47" customWidth="1"/>
    <col min="4100" max="4100" width="11.25" style="47" customWidth="1"/>
    <col min="4101" max="4101" width="13.875" style="47" customWidth="1"/>
    <col min="4102" max="4102" width="17.375" style="47" customWidth="1"/>
    <col min="4103" max="4103" width="15.25" style="47" customWidth="1"/>
    <col min="4104" max="4104" width="28" style="47" customWidth="1"/>
    <col min="4105" max="4105" width="15.625" style="47" customWidth="1"/>
    <col min="4106" max="4106" width="18.25" style="47" customWidth="1"/>
    <col min="4107" max="4107" width="17.625" style="47" customWidth="1"/>
    <col min="4108" max="4109" width="17.875" style="47" customWidth="1"/>
    <col min="4110" max="4352" width="9" style="47"/>
    <col min="4353" max="4353" width="32.875" style="47" customWidth="1"/>
    <col min="4354" max="4354" width="12.375" style="47" customWidth="1"/>
    <col min="4355" max="4355" width="23" style="47" customWidth="1"/>
    <col min="4356" max="4356" width="11.25" style="47" customWidth="1"/>
    <col min="4357" max="4357" width="13.875" style="47" customWidth="1"/>
    <col min="4358" max="4358" width="17.375" style="47" customWidth="1"/>
    <col min="4359" max="4359" width="15.25" style="47" customWidth="1"/>
    <col min="4360" max="4360" width="28" style="47" customWidth="1"/>
    <col min="4361" max="4361" width="15.625" style="47" customWidth="1"/>
    <col min="4362" max="4362" width="18.25" style="47" customWidth="1"/>
    <col min="4363" max="4363" width="17.625" style="47" customWidth="1"/>
    <col min="4364" max="4365" width="17.875" style="47" customWidth="1"/>
    <col min="4366" max="4608" width="9" style="47"/>
    <col min="4609" max="4609" width="32.875" style="47" customWidth="1"/>
    <col min="4610" max="4610" width="12.375" style="47" customWidth="1"/>
    <col min="4611" max="4611" width="23" style="47" customWidth="1"/>
    <col min="4612" max="4612" width="11.25" style="47" customWidth="1"/>
    <col min="4613" max="4613" width="13.875" style="47" customWidth="1"/>
    <col min="4614" max="4614" width="17.375" style="47" customWidth="1"/>
    <col min="4615" max="4615" width="15.25" style="47" customWidth="1"/>
    <col min="4616" max="4616" width="28" style="47" customWidth="1"/>
    <col min="4617" max="4617" width="15.625" style="47" customWidth="1"/>
    <col min="4618" max="4618" width="18.25" style="47" customWidth="1"/>
    <col min="4619" max="4619" width="17.625" style="47" customWidth="1"/>
    <col min="4620" max="4621" width="17.875" style="47" customWidth="1"/>
    <col min="4622" max="4864" width="9" style="47"/>
    <col min="4865" max="4865" width="32.875" style="47" customWidth="1"/>
    <col min="4866" max="4866" width="12.375" style="47" customWidth="1"/>
    <col min="4867" max="4867" width="23" style="47" customWidth="1"/>
    <col min="4868" max="4868" width="11.25" style="47" customWidth="1"/>
    <col min="4869" max="4869" width="13.875" style="47" customWidth="1"/>
    <col min="4870" max="4870" width="17.375" style="47" customWidth="1"/>
    <col min="4871" max="4871" width="15.25" style="47" customWidth="1"/>
    <col min="4872" max="4872" width="28" style="47" customWidth="1"/>
    <col min="4873" max="4873" width="15.625" style="47" customWidth="1"/>
    <col min="4874" max="4874" width="18.25" style="47" customWidth="1"/>
    <col min="4875" max="4875" width="17.625" style="47" customWidth="1"/>
    <col min="4876" max="4877" width="17.875" style="47" customWidth="1"/>
    <col min="4878" max="5120" width="9" style="47"/>
    <col min="5121" max="5121" width="32.875" style="47" customWidth="1"/>
    <col min="5122" max="5122" width="12.375" style="47" customWidth="1"/>
    <col min="5123" max="5123" width="23" style="47" customWidth="1"/>
    <col min="5124" max="5124" width="11.25" style="47" customWidth="1"/>
    <col min="5125" max="5125" width="13.875" style="47" customWidth="1"/>
    <col min="5126" max="5126" width="17.375" style="47" customWidth="1"/>
    <col min="5127" max="5127" width="15.25" style="47" customWidth="1"/>
    <col min="5128" max="5128" width="28" style="47" customWidth="1"/>
    <col min="5129" max="5129" width="15.625" style="47" customWidth="1"/>
    <col min="5130" max="5130" width="18.25" style="47" customWidth="1"/>
    <col min="5131" max="5131" width="17.625" style="47" customWidth="1"/>
    <col min="5132" max="5133" width="17.875" style="47" customWidth="1"/>
    <col min="5134" max="5376" width="9" style="47"/>
    <col min="5377" max="5377" width="32.875" style="47" customWidth="1"/>
    <col min="5378" max="5378" width="12.375" style="47" customWidth="1"/>
    <col min="5379" max="5379" width="23" style="47" customWidth="1"/>
    <col min="5380" max="5380" width="11.25" style="47" customWidth="1"/>
    <col min="5381" max="5381" width="13.875" style="47" customWidth="1"/>
    <col min="5382" max="5382" width="17.375" style="47" customWidth="1"/>
    <col min="5383" max="5383" width="15.25" style="47" customWidth="1"/>
    <col min="5384" max="5384" width="28" style="47" customWidth="1"/>
    <col min="5385" max="5385" width="15.625" style="47" customWidth="1"/>
    <col min="5386" max="5386" width="18.25" style="47" customWidth="1"/>
    <col min="5387" max="5387" width="17.625" style="47" customWidth="1"/>
    <col min="5388" max="5389" width="17.875" style="47" customWidth="1"/>
    <col min="5390" max="5632" width="9" style="47"/>
    <col min="5633" max="5633" width="32.875" style="47" customWidth="1"/>
    <col min="5634" max="5634" width="12.375" style="47" customWidth="1"/>
    <col min="5635" max="5635" width="23" style="47" customWidth="1"/>
    <col min="5636" max="5636" width="11.25" style="47" customWidth="1"/>
    <col min="5637" max="5637" width="13.875" style="47" customWidth="1"/>
    <col min="5638" max="5638" width="17.375" style="47" customWidth="1"/>
    <col min="5639" max="5639" width="15.25" style="47" customWidth="1"/>
    <col min="5640" max="5640" width="28" style="47" customWidth="1"/>
    <col min="5641" max="5641" width="15.625" style="47" customWidth="1"/>
    <col min="5642" max="5642" width="18.25" style="47" customWidth="1"/>
    <col min="5643" max="5643" width="17.625" style="47" customWidth="1"/>
    <col min="5644" max="5645" width="17.875" style="47" customWidth="1"/>
    <col min="5646" max="5888" width="9" style="47"/>
    <col min="5889" max="5889" width="32.875" style="47" customWidth="1"/>
    <col min="5890" max="5890" width="12.375" style="47" customWidth="1"/>
    <col min="5891" max="5891" width="23" style="47" customWidth="1"/>
    <col min="5892" max="5892" width="11.25" style="47" customWidth="1"/>
    <col min="5893" max="5893" width="13.875" style="47" customWidth="1"/>
    <col min="5894" max="5894" width="17.375" style="47" customWidth="1"/>
    <col min="5895" max="5895" width="15.25" style="47" customWidth="1"/>
    <col min="5896" max="5896" width="28" style="47" customWidth="1"/>
    <col min="5897" max="5897" width="15.625" style="47" customWidth="1"/>
    <col min="5898" max="5898" width="18.25" style="47" customWidth="1"/>
    <col min="5899" max="5899" width="17.625" style="47" customWidth="1"/>
    <col min="5900" max="5901" width="17.875" style="47" customWidth="1"/>
    <col min="5902" max="6144" width="9" style="47"/>
    <col min="6145" max="6145" width="32.875" style="47" customWidth="1"/>
    <col min="6146" max="6146" width="12.375" style="47" customWidth="1"/>
    <col min="6147" max="6147" width="23" style="47" customWidth="1"/>
    <col min="6148" max="6148" width="11.25" style="47" customWidth="1"/>
    <col min="6149" max="6149" width="13.875" style="47" customWidth="1"/>
    <col min="6150" max="6150" width="17.375" style="47" customWidth="1"/>
    <col min="6151" max="6151" width="15.25" style="47" customWidth="1"/>
    <col min="6152" max="6152" width="28" style="47" customWidth="1"/>
    <col min="6153" max="6153" width="15.625" style="47" customWidth="1"/>
    <col min="6154" max="6154" width="18.25" style="47" customWidth="1"/>
    <col min="6155" max="6155" width="17.625" style="47" customWidth="1"/>
    <col min="6156" max="6157" width="17.875" style="47" customWidth="1"/>
    <col min="6158" max="6400" width="9" style="47"/>
    <col min="6401" max="6401" width="32.875" style="47" customWidth="1"/>
    <col min="6402" max="6402" width="12.375" style="47" customWidth="1"/>
    <col min="6403" max="6403" width="23" style="47" customWidth="1"/>
    <col min="6404" max="6404" width="11.25" style="47" customWidth="1"/>
    <col min="6405" max="6405" width="13.875" style="47" customWidth="1"/>
    <col min="6406" max="6406" width="17.375" style="47" customWidth="1"/>
    <col min="6407" max="6407" width="15.25" style="47" customWidth="1"/>
    <col min="6408" max="6408" width="28" style="47" customWidth="1"/>
    <col min="6409" max="6409" width="15.625" style="47" customWidth="1"/>
    <col min="6410" max="6410" width="18.25" style="47" customWidth="1"/>
    <col min="6411" max="6411" width="17.625" style="47" customWidth="1"/>
    <col min="6412" max="6413" width="17.875" style="47" customWidth="1"/>
    <col min="6414" max="6656" width="9" style="47"/>
    <col min="6657" max="6657" width="32.875" style="47" customWidth="1"/>
    <col min="6658" max="6658" width="12.375" style="47" customWidth="1"/>
    <col min="6659" max="6659" width="23" style="47" customWidth="1"/>
    <col min="6660" max="6660" width="11.25" style="47" customWidth="1"/>
    <col min="6661" max="6661" width="13.875" style="47" customWidth="1"/>
    <col min="6662" max="6662" width="17.375" style="47" customWidth="1"/>
    <col min="6663" max="6663" width="15.25" style="47" customWidth="1"/>
    <col min="6664" max="6664" width="28" style="47" customWidth="1"/>
    <col min="6665" max="6665" width="15.625" style="47" customWidth="1"/>
    <col min="6666" max="6666" width="18.25" style="47" customWidth="1"/>
    <col min="6667" max="6667" width="17.625" style="47" customWidth="1"/>
    <col min="6668" max="6669" width="17.875" style="47" customWidth="1"/>
    <col min="6670" max="6912" width="9" style="47"/>
    <col min="6913" max="6913" width="32.875" style="47" customWidth="1"/>
    <col min="6914" max="6914" width="12.375" style="47" customWidth="1"/>
    <col min="6915" max="6915" width="23" style="47" customWidth="1"/>
    <col min="6916" max="6916" width="11.25" style="47" customWidth="1"/>
    <col min="6917" max="6917" width="13.875" style="47" customWidth="1"/>
    <col min="6918" max="6918" width="17.375" style="47" customWidth="1"/>
    <col min="6919" max="6919" width="15.25" style="47" customWidth="1"/>
    <col min="6920" max="6920" width="28" style="47" customWidth="1"/>
    <col min="6921" max="6921" width="15.625" style="47" customWidth="1"/>
    <col min="6922" max="6922" width="18.25" style="47" customWidth="1"/>
    <col min="6923" max="6923" width="17.625" style="47" customWidth="1"/>
    <col min="6924" max="6925" width="17.875" style="47" customWidth="1"/>
    <col min="6926" max="7168" width="9" style="47"/>
    <col min="7169" max="7169" width="32.875" style="47" customWidth="1"/>
    <col min="7170" max="7170" width="12.375" style="47" customWidth="1"/>
    <col min="7171" max="7171" width="23" style="47" customWidth="1"/>
    <col min="7172" max="7172" width="11.25" style="47" customWidth="1"/>
    <col min="7173" max="7173" width="13.875" style="47" customWidth="1"/>
    <col min="7174" max="7174" width="17.375" style="47" customWidth="1"/>
    <col min="7175" max="7175" width="15.25" style="47" customWidth="1"/>
    <col min="7176" max="7176" width="28" style="47" customWidth="1"/>
    <col min="7177" max="7177" width="15.625" style="47" customWidth="1"/>
    <col min="7178" max="7178" width="18.25" style="47" customWidth="1"/>
    <col min="7179" max="7179" width="17.625" style="47" customWidth="1"/>
    <col min="7180" max="7181" width="17.875" style="47" customWidth="1"/>
    <col min="7182" max="7424" width="9" style="47"/>
    <col min="7425" max="7425" width="32.875" style="47" customWidth="1"/>
    <col min="7426" max="7426" width="12.375" style="47" customWidth="1"/>
    <col min="7427" max="7427" width="23" style="47" customWidth="1"/>
    <col min="7428" max="7428" width="11.25" style="47" customWidth="1"/>
    <col min="7429" max="7429" width="13.875" style="47" customWidth="1"/>
    <col min="7430" max="7430" width="17.375" style="47" customWidth="1"/>
    <col min="7431" max="7431" width="15.25" style="47" customWidth="1"/>
    <col min="7432" max="7432" width="28" style="47" customWidth="1"/>
    <col min="7433" max="7433" width="15.625" style="47" customWidth="1"/>
    <col min="7434" max="7434" width="18.25" style="47" customWidth="1"/>
    <col min="7435" max="7435" width="17.625" style="47" customWidth="1"/>
    <col min="7436" max="7437" width="17.875" style="47" customWidth="1"/>
    <col min="7438" max="7680" width="9" style="47"/>
    <col min="7681" max="7681" width="32.875" style="47" customWidth="1"/>
    <col min="7682" max="7682" width="12.375" style="47" customWidth="1"/>
    <col min="7683" max="7683" width="23" style="47" customWidth="1"/>
    <col min="7684" max="7684" width="11.25" style="47" customWidth="1"/>
    <col min="7685" max="7685" width="13.875" style="47" customWidth="1"/>
    <col min="7686" max="7686" width="17.375" style="47" customWidth="1"/>
    <col min="7687" max="7687" width="15.25" style="47" customWidth="1"/>
    <col min="7688" max="7688" width="28" style="47" customWidth="1"/>
    <col min="7689" max="7689" width="15.625" style="47" customWidth="1"/>
    <col min="7690" max="7690" width="18.25" style="47" customWidth="1"/>
    <col min="7691" max="7691" width="17.625" style="47" customWidth="1"/>
    <col min="7692" max="7693" width="17.875" style="47" customWidth="1"/>
    <col min="7694" max="7936" width="9" style="47"/>
    <col min="7937" max="7937" width="32.875" style="47" customWidth="1"/>
    <col min="7938" max="7938" width="12.375" style="47" customWidth="1"/>
    <col min="7939" max="7939" width="23" style="47" customWidth="1"/>
    <col min="7940" max="7940" width="11.25" style="47" customWidth="1"/>
    <col min="7941" max="7941" width="13.875" style="47" customWidth="1"/>
    <col min="7942" max="7942" width="17.375" style="47" customWidth="1"/>
    <col min="7943" max="7943" width="15.25" style="47" customWidth="1"/>
    <col min="7944" max="7944" width="28" style="47" customWidth="1"/>
    <col min="7945" max="7945" width="15.625" style="47" customWidth="1"/>
    <col min="7946" max="7946" width="18.25" style="47" customWidth="1"/>
    <col min="7947" max="7947" width="17.625" style="47" customWidth="1"/>
    <col min="7948" max="7949" width="17.875" style="47" customWidth="1"/>
    <col min="7950" max="8192" width="9" style="47"/>
    <col min="8193" max="8193" width="32.875" style="47" customWidth="1"/>
    <col min="8194" max="8194" width="12.375" style="47" customWidth="1"/>
    <col min="8195" max="8195" width="23" style="47" customWidth="1"/>
    <col min="8196" max="8196" width="11.25" style="47" customWidth="1"/>
    <col min="8197" max="8197" width="13.875" style="47" customWidth="1"/>
    <col min="8198" max="8198" width="17.375" style="47" customWidth="1"/>
    <col min="8199" max="8199" width="15.25" style="47" customWidth="1"/>
    <col min="8200" max="8200" width="28" style="47" customWidth="1"/>
    <col min="8201" max="8201" width="15.625" style="47" customWidth="1"/>
    <col min="8202" max="8202" width="18.25" style="47" customWidth="1"/>
    <col min="8203" max="8203" width="17.625" style="47" customWidth="1"/>
    <col min="8204" max="8205" width="17.875" style="47" customWidth="1"/>
    <col min="8206" max="8448" width="9" style="47"/>
    <col min="8449" max="8449" width="32.875" style="47" customWidth="1"/>
    <col min="8450" max="8450" width="12.375" style="47" customWidth="1"/>
    <col min="8451" max="8451" width="23" style="47" customWidth="1"/>
    <col min="8452" max="8452" width="11.25" style="47" customWidth="1"/>
    <col min="8453" max="8453" width="13.875" style="47" customWidth="1"/>
    <col min="8454" max="8454" width="17.375" style="47" customWidth="1"/>
    <col min="8455" max="8455" width="15.25" style="47" customWidth="1"/>
    <col min="8456" max="8456" width="28" style="47" customWidth="1"/>
    <col min="8457" max="8457" width="15.625" style="47" customWidth="1"/>
    <col min="8458" max="8458" width="18.25" style="47" customWidth="1"/>
    <col min="8459" max="8459" width="17.625" style="47" customWidth="1"/>
    <col min="8460" max="8461" width="17.875" style="47" customWidth="1"/>
    <col min="8462" max="8704" width="9" style="47"/>
    <col min="8705" max="8705" width="32.875" style="47" customWidth="1"/>
    <col min="8706" max="8706" width="12.375" style="47" customWidth="1"/>
    <col min="8707" max="8707" width="23" style="47" customWidth="1"/>
    <col min="8708" max="8708" width="11.25" style="47" customWidth="1"/>
    <col min="8709" max="8709" width="13.875" style="47" customWidth="1"/>
    <col min="8710" max="8710" width="17.375" style="47" customWidth="1"/>
    <col min="8711" max="8711" width="15.25" style="47" customWidth="1"/>
    <col min="8712" max="8712" width="28" style="47" customWidth="1"/>
    <col min="8713" max="8713" width="15.625" style="47" customWidth="1"/>
    <col min="8714" max="8714" width="18.25" style="47" customWidth="1"/>
    <col min="8715" max="8715" width="17.625" style="47" customWidth="1"/>
    <col min="8716" max="8717" width="17.875" style="47" customWidth="1"/>
    <col min="8718" max="8960" width="9" style="47"/>
    <col min="8961" max="8961" width="32.875" style="47" customWidth="1"/>
    <col min="8962" max="8962" width="12.375" style="47" customWidth="1"/>
    <col min="8963" max="8963" width="23" style="47" customWidth="1"/>
    <col min="8964" max="8964" width="11.25" style="47" customWidth="1"/>
    <col min="8965" max="8965" width="13.875" style="47" customWidth="1"/>
    <col min="8966" max="8966" width="17.375" style="47" customWidth="1"/>
    <col min="8967" max="8967" width="15.25" style="47" customWidth="1"/>
    <col min="8968" max="8968" width="28" style="47" customWidth="1"/>
    <col min="8969" max="8969" width="15.625" style="47" customWidth="1"/>
    <col min="8970" max="8970" width="18.25" style="47" customWidth="1"/>
    <col min="8971" max="8971" width="17.625" style="47" customWidth="1"/>
    <col min="8972" max="8973" width="17.875" style="47" customWidth="1"/>
    <col min="8974" max="9216" width="9" style="47"/>
    <col min="9217" max="9217" width="32.875" style="47" customWidth="1"/>
    <col min="9218" max="9218" width="12.375" style="47" customWidth="1"/>
    <col min="9219" max="9219" width="23" style="47" customWidth="1"/>
    <col min="9220" max="9220" width="11.25" style="47" customWidth="1"/>
    <col min="9221" max="9221" width="13.875" style="47" customWidth="1"/>
    <col min="9222" max="9222" width="17.375" style="47" customWidth="1"/>
    <col min="9223" max="9223" width="15.25" style="47" customWidth="1"/>
    <col min="9224" max="9224" width="28" style="47" customWidth="1"/>
    <col min="9225" max="9225" width="15.625" style="47" customWidth="1"/>
    <col min="9226" max="9226" width="18.25" style="47" customWidth="1"/>
    <col min="9227" max="9227" width="17.625" style="47" customWidth="1"/>
    <col min="9228" max="9229" width="17.875" style="47" customWidth="1"/>
    <col min="9230" max="9472" width="9" style="47"/>
    <col min="9473" max="9473" width="32.875" style="47" customWidth="1"/>
    <col min="9474" max="9474" width="12.375" style="47" customWidth="1"/>
    <col min="9475" max="9475" width="23" style="47" customWidth="1"/>
    <col min="9476" max="9476" width="11.25" style="47" customWidth="1"/>
    <col min="9477" max="9477" width="13.875" style="47" customWidth="1"/>
    <col min="9478" max="9478" width="17.375" style="47" customWidth="1"/>
    <col min="9479" max="9479" width="15.25" style="47" customWidth="1"/>
    <col min="9480" max="9480" width="28" style="47" customWidth="1"/>
    <col min="9481" max="9481" width="15.625" style="47" customWidth="1"/>
    <col min="9482" max="9482" width="18.25" style="47" customWidth="1"/>
    <col min="9483" max="9483" width="17.625" style="47" customWidth="1"/>
    <col min="9484" max="9485" width="17.875" style="47" customWidth="1"/>
    <col min="9486" max="9728" width="9" style="47"/>
    <col min="9729" max="9729" width="32.875" style="47" customWidth="1"/>
    <col min="9730" max="9730" width="12.375" style="47" customWidth="1"/>
    <col min="9731" max="9731" width="23" style="47" customWidth="1"/>
    <col min="9732" max="9732" width="11.25" style="47" customWidth="1"/>
    <col min="9733" max="9733" width="13.875" style="47" customWidth="1"/>
    <col min="9734" max="9734" width="17.375" style="47" customWidth="1"/>
    <col min="9735" max="9735" width="15.25" style="47" customWidth="1"/>
    <col min="9736" max="9736" width="28" style="47" customWidth="1"/>
    <col min="9737" max="9737" width="15.625" style="47" customWidth="1"/>
    <col min="9738" max="9738" width="18.25" style="47" customWidth="1"/>
    <col min="9739" max="9739" width="17.625" style="47" customWidth="1"/>
    <col min="9740" max="9741" width="17.875" style="47" customWidth="1"/>
    <col min="9742" max="9984" width="9" style="47"/>
    <col min="9985" max="9985" width="32.875" style="47" customWidth="1"/>
    <col min="9986" max="9986" width="12.375" style="47" customWidth="1"/>
    <col min="9987" max="9987" width="23" style="47" customWidth="1"/>
    <col min="9988" max="9988" width="11.25" style="47" customWidth="1"/>
    <col min="9989" max="9989" width="13.875" style="47" customWidth="1"/>
    <col min="9990" max="9990" width="17.375" style="47" customWidth="1"/>
    <col min="9991" max="9991" width="15.25" style="47" customWidth="1"/>
    <col min="9992" max="9992" width="28" style="47" customWidth="1"/>
    <col min="9993" max="9993" width="15.625" style="47" customWidth="1"/>
    <col min="9994" max="9994" width="18.25" style="47" customWidth="1"/>
    <col min="9995" max="9995" width="17.625" style="47" customWidth="1"/>
    <col min="9996" max="9997" width="17.875" style="47" customWidth="1"/>
    <col min="9998" max="10240" width="9" style="47"/>
    <col min="10241" max="10241" width="32.875" style="47" customWidth="1"/>
    <col min="10242" max="10242" width="12.375" style="47" customWidth="1"/>
    <col min="10243" max="10243" width="23" style="47" customWidth="1"/>
    <col min="10244" max="10244" width="11.25" style="47" customWidth="1"/>
    <col min="10245" max="10245" width="13.875" style="47" customWidth="1"/>
    <col min="10246" max="10246" width="17.375" style="47" customWidth="1"/>
    <col min="10247" max="10247" width="15.25" style="47" customWidth="1"/>
    <col min="10248" max="10248" width="28" style="47" customWidth="1"/>
    <col min="10249" max="10249" width="15.625" style="47" customWidth="1"/>
    <col min="10250" max="10250" width="18.25" style="47" customWidth="1"/>
    <col min="10251" max="10251" width="17.625" style="47" customWidth="1"/>
    <col min="10252" max="10253" width="17.875" style="47" customWidth="1"/>
    <col min="10254" max="10496" width="9" style="47"/>
    <col min="10497" max="10497" width="32.875" style="47" customWidth="1"/>
    <col min="10498" max="10498" width="12.375" style="47" customWidth="1"/>
    <col min="10499" max="10499" width="23" style="47" customWidth="1"/>
    <col min="10500" max="10500" width="11.25" style="47" customWidth="1"/>
    <col min="10501" max="10501" width="13.875" style="47" customWidth="1"/>
    <col min="10502" max="10502" width="17.375" style="47" customWidth="1"/>
    <col min="10503" max="10503" width="15.25" style="47" customWidth="1"/>
    <col min="10504" max="10504" width="28" style="47" customWidth="1"/>
    <col min="10505" max="10505" width="15.625" style="47" customWidth="1"/>
    <col min="10506" max="10506" width="18.25" style="47" customWidth="1"/>
    <col min="10507" max="10507" width="17.625" style="47" customWidth="1"/>
    <col min="10508" max="10509" width="17.875" style="47" customWidth="1"/>
    <col min="10510" max="10752" width="9" style="47"/>
    <col min="10753" max="10753" width="32.875" style="47" customWidth="1"/>
    <col min="10754" max="10754" width="12.375" style="47" customWidth="1"/>
    <col min="10755" max="10755" width="23" style="47" customWidth="1"/>
    <col min="10756" max="10756" width="11.25" style="47" customWidth="1"/>
    <col min="10757" max="10757" width="13.875" style="47" customWidth="1"/>
    <col min="10758" max="10758" width="17.375" style="47" customWidth="1"/>
    <col min="10759" max="10759" width="15.25" style="47" customWidth="1"/>
    <col min="10760" max="10760" width="28" style="47" customWidth="1"/>
    <col min="10761" max="10761" width="15.625" style="47" customWidth="1"/>
    <col min="10762" max="10762" width="18.25" style="47" customWidth="1"/>
    <col min="10763" max="10763" width="17.625" style="47" customWidth="1"/>
    <col min="10764" max="10765" width="17.875" style="47" customWidth="1"/>
    <col min="10766" max="11008" width="9" style="47"/>
    <col min="11009" max="11009" width="32.875" style="47" customWidth="1"/>
    <col min="11010" max="11010" width="12.375" style="47" customWidth="1"/>
    <col min="11011" max="11011" width="23" style="47" customWidth="1"/>
    <col min="11012" max="11012" width="11.25" style="47" customWidth="1"/>
    <col min="11013" max="11013" width="13.875" style="47" customWidth="1"/>
    <col min="11014" max="11014" width="17.375" style="47" customWidth="1"/>
    <col min="11015" max="11015" width="15.25" style="47" customWidth="1"/>
    <col min="11016" max="11016" width="28" style="47" customWidth="1"/>
    <col min="11017" max="11017" width="15.625" style="47" customWidth="1"/>
    <col min="11018" max="11018" width="18.25" style="47" customWidth="1"/>
    <col min="11019" max="11019" width="17.625" style="47" customWidth="1"/>
    <col min="11020" max="11021" width="17.875" style="47" customWidth="1"/>
    <col min="11022" max="11264" width="9" style="47"/>
    <col min="11265" max="11265" width="32.875" style="47" customWidth="1"/>
    <col min="11266" max="11266" width="12.375" style="47" customWidth="1"/>
    <col min="11267" max="11267" width="23" style="47" customWidth="1"/>
    <col min="11268" max="11268" width="11.25" style="47" customWidth="1"/>
    <col min="11269" max="11269" width="13.875" style="47" customWidth="1"/>
    <col min="11270" max="11270" width="17.375" style="47" customWidth="1"/>
    <col min="11271" max="11271" width="15.25" style="47" customWidth="1"/>
    <col min="11272" max="11272" width="28" style="47" customWidth="1"/>
    <col min="11273" max="11273" width="15.625" style="47" customWidth="1"/>
    <col min="11274" max="11274" width="18.25" style="47" customWidth="1"/>
    <col min="11275" max="11275" width="17.625" style="47" customWidth="1"/>
    <col min="11276" max="11277" width="17.875" style="47" customWidth="1"/>
    <col min="11278" max="11520" width="9" style="47"/>
    <col min="11521" max="11521" width="32.875" style="47" customWidth="1"/>
    <col min="11522" max="11522" width="12.375" style="47" customWidth="1"/>
    <col min="11523" max="11523" width="23" style="47" customWidth="1"/>
    <col min="11524" max="11524" width="11.25" style="47" customWidth="1"/>
    <col min="11525" max="11525" width="13.875" style="47" customWidth="1"/>
    <col min="11526" max="11526" width="17.375" style="47" customWidth="1"/>
    <col min="11527" max="11527" width="15.25" style="47" customWidth="1"/>
    <col min="11528" max="11528" width="28" style="47" customWidth="1"/>
    <col min="11529" max="11529" width="15.625" style="47" customWidth="1"/>
    <col min="11530" max="11530" width="18.25" style="47" customWidth="1"/>
    <col min="11531" max="11531" width="17.625" style="47" customWidth="1"/>
    <col min="11532" max="11533" width="17.875" style="47" customWidth="1"/>
    <col min="11534" max="11776" width="9" style="47"/>
    <col min="11777" max="11777" width="32.875" style="47" customWidth="1"/>
    <col min="11778" max="11778" width="12.375" style="47" customWidth="1"/>
    <col min="11779" max="11779" width="23" style="47" customWidth="1"/>
    <col min="11780" max="11780" width="11.25" style="47" customWidth="1"/>
    <col min="11781" max="11781" width="13.875" style="47" customWidth="1"/>
    <col min="11782" max="11782" width="17.375" style="47" customWidth="1"/>
    <col min="11783" max="11783" width="15.25" style="47" customWidth="1"/>
    <col min="11784" max="11784" width="28" style="47" customWidth="1"/>
    <col min="11785" max="11785" width="15.625" style="47" customWidth="1"/>
    <col min="11786" max="11786" width="18.25" style="47" customWidth="1"/>
    <col min="11787" max="11787" width="17.625" style="47" customWidth="1"/>
    <col min="11788" max="11789" width="17.875" style="47" customWidth="1"/>
    <col min="11790" max="12032" width="9" style="47"/>
    <col min="12033" max="12033" width="32.875" style="47" customWidth="1"/>
    <col min="12034" max="12034" width="12.375" style="47" customWidth="1"/>
    <col min="12035" max="12035" width="23" style="47" customWidth="1"/>
    <col min="12036" max="12036" width="11.25" style="47" customWidth="1"/>
    <col min="12037" max="12037" width="13.875" style="47" customWidth="1"/>
    <col min="12038" max="12038" width="17.375" style="47" customWidth="1"/>
    <col min="12039" max="12039" width="15.25" style="47" customWidth="1"/>
    <col min="12040" max="12040" width="28" style="47" customWidth="1"/>
    <col min="12041" max="12041" width="15.625" style="47" customWidth="1"/>
    <col min="12042" max="12042" width="18.25" style="47" customWidth="1"/>
    <col min="12043" max="12043" width="17.625" style="47" customWidth="1"/>
    <col min="12044" max="12045" width="17.875" style="47" customWidth="1"/>
    <col min="12046" max="12288" width="9" style="47"/>
    <col min="12289" max="12289" width="32.875" style="47" customWidth="1"/>
    <col min="12290" max="12290" width="12.375" style="47" customWidth="1"/>
    <col min="12291" max="12291" width="23" style="47" customWidth="1"/>
    <col min="12292" max="12292" width="11.25" style="47" customWidth="1"/>
    <col min="12293" max="12293" width="13.875" style="47" customWidth="1"/>
    <col min="12294" max="12294" width="17.375" style="47" customWidth="1"/>
    <col min="12295" max="12295" width="15.25" style="47" customWidth="1"/>
    <col min="12296" max="12296" width="28" style="47" customWidth="1"/>
    <col min="12297" max="12297" width="15.625" style="47" customWidth="1"/>
    <col min="12298" max="12298" width="18.25" style="47" customWidth="1"/>
    <col min="12299" max="12299" width="17.625" style="47" customWidth="1"/>
    <col min="12300" max="12301" width="17.875" style="47" customWidth="1"/>
    <col min="12302" max="12544" width="9" style="47"/>
    <col min="12545" max="12545" width="32.875" style="47" customWidth="1"/>
    <col min="12546" max="12546" width="12.375" style="47" customWidth="1"/>
    <col min="12547" max="12547" width="23" style="47" customWidth="1"/>
    <col min="12548" max="12548" width="11.25" style="47" customWidth="1"/>
    <col min="12549" max="12549" width="13.875" style="47" customWidth="1"/>
    <col min="12550" max="12550" width="17.375" style="47" customWidth="1"/>
    <col min="12551" max="12551" width="15.25" style="47" customWidth="1"/>
    <col min="12552" max="12552" width="28" style="47" customWidth="1"/>
    <col min="12553" max="12553" width="15.625" style="47" customWidth="1"/>
    <col min="12554" max="12554" width="18.25" style="47" customWidth="1"/>
    <col min="12555" max="12555" width="17.625" style="47" customWidth="1"/>
    <col min="12556" max="12557" width="17.875" style="47" customWidth="1"/>
    <col min="12558" max="12800" width="9" style="47"/>
    <col min="12801" max="12801" width="32.875" style="47" customWidth="1"/>
    <col min="12802" max="12802" width="12.375" style="47" customWidth="1"/>
    <col min="12803" max="12803" width="23" style="47" customWidth="1"/>
    <col min="12804" max="12804" width="11.25" style="47" customWidth="1"/>
    <col min="12805" max="12805" width="13.875" style="47" customWidth="1"/>
    <col min="12806" max="12806" width="17.375" style="47" customWidth="1"/>
    <col min="12807" max="12807" width="15.25" style="47" customWidth="1"/>
    <col min="12808" max="12808" width="28" style="47" customWidth="1"/>
    <col min="12809" max="12809" width="15.625" style="47" customWidth="1"/>
    <col min="12810" max="12810" width="18.25" style="47" customWidth="1"/>
    <col min="12811" max="12811" width="17.625" style="47" customWidth="1"/>
    <col min="12812" max="12813" width="17.875" style="47" customWidth="1"/>
    <col min="12814" max="13056" width="9" style="47"/>
    <col min="13057" max="13057" width="32.875" style="47" customWidth="1"/>
    <col min="13058" max="13058" width="12.375" style="47" customWidth="1"/>
    <col min="13059" max="13059" width="23" style="47" customWidth="1"/>
    <col min="13060" max="13060" width="11.25" style="47" customWidth="1"/>
    <col min="13061" max="13061" width="13.875" style="47" customWidth="1"/>
    <col min="13062" max="13062" width="17.375" style="47" customWidth="1"/>
    <col min="13063" max="13063" width="15.25" style="47" customWidth="1"/>
    <col min="13064" max="13064" width="28" style="47" customWidth="1"/>
    <col min="13065" max="13065" width="15.625" style="47" customWidth="1"/>
    <col min="13066" max="13066" width="18.25" style="47" customWidth="1"/>
    <col min="13067" max="13067" width="17.625" style="47" customWidth="1"/>
    <col min="13068" max="13069" width="17.875" style="47" customWidth="1"/>
    <col min="13070" max="13312" width="9" style="47"/>
    <col min="13313" max="13313" width="32.875" style="47" customWidth="1"/>
    <col min="13314" max="13314" width="12.375" style="47" customWidth="1"/>
    <col min="13315" max="13315" width="23" style="47" customWidth="1"/>
    <col min="13316" max="13316" width="11.25" style="47" customWidth="1"/>
    <col min="13317" max="13317" width="13.875" style="47" customWidth="1"/>
    <col min="13318" max="13318" width="17.375" style="47" customWidth="1"/>
    <col min="13319" max="13319" width="15.25" style="47" customWidth="1"/>
    <col min="13320" max="13320" width="28" style="47" customWidth="1"/>
    <col min="13321" max="13321" width="15.625" style="47" customWidth="1"/>
    <col min="13322" max="13322" width="18.25" style="47" customWidth="1"/>
    <col min="13323" max="13323" width="17.625" style="47" customWidth="1"/>
    <col min="13324" max="13325" width="17.875" style="47" customWidth="1"/>
    <col min="13326" max="13568" width="9" style="47"/>
    <col min="13569" max="13569" width="32.875" style="47" customWidth="1"/>
    <col min="13570" max="13570" width="12.375" style="47" customWidth="1"/>
    <col min="13571" max="13571" width="23" style="47" customWidth="1"/>
    <col min="13572" max="13572" width="11.25" style="47" customWidth="1"/>
    <col min="13573" max="13573" width="13.875" style="47" customWidth="1"/>
    <col min="13574" max="13574" width="17.375" style="47" customWidth="1"/>
    <col min="13575" max="13575" width="15.25" style="47" customWidth="1"/>
    <col min="13576" max="13576" width="28" style="47" customWidth="1"/>
    <col min="13577" max="13577" width="15.625" style="47" customWidth="1"/>
    <col min="13578" max="13578" width="18.25" style="47" customWidth="1"/>
    <col min="13579" max="13579" width="17.625" style="47" customWidth="1"/>
    <col min="13580" max="13581" width="17.875" style="47" customWidth="1"/>
    <col min="13582" max="13824" width="9" style="47"/>
    <col min="13825" max="13825" width="32.875" style="47" customWidth="1"/>
    <col min="13826" max="13826" width="12.375" style="47" customWidth="1"/>
    <col min="13827" max="13827" width="23" style="47" customWidth="1"/>
    <col min="13828" max="13828" width="11.25" style="47" customWidth="1"/>
    <col min="13829" max="13829" width="13.875" style="47" customWidth="1"/>
    <col min="13830" max="13830" width="17.375" style="47" customWidth="1"/>
    <col min="13831" max="13831" width="15.25" style="47" customWidth="1"/>
    <col min="13832" max="13832" width="28" style="47" customWidth="1"/>
    <col min="13833" max="13833" width="15.625" style="47" customWidth="1"/>
    <col min="13834" max="13834" width="18.25" style="47" customWidth="1"/>
    <col min="13835" max="13835" width="17.625" style="47" customWidth="1"/>
    <col min="13836" max="13837" width="17.875" style="47" customWidth="1"/>
    <col min="13838" max="14080" width="9" style="47"/>
    <col min="14081" max="14081" width="32.875" style="47" customWidth="1"/>
    <col min="14082" max="14082" width="12.375" style="47" customWidth="1"/>
    <col min="14083" max="14083" width="23" style="47" customWidth="1"/>
    <col min="14084" max="14084" width="11.25" style="47" customWidth="1"/>
    <col min="14085" max="14085" width="13.875" style="47" customWidth="1"/>
    <col min="14086" max="14086" width="17.375" style="47" customWidth="1"/>
    <col min="14087" max="14087" width="15.25" style="47" customWidth="1"/>
    <col min="14088" max="14088" width="28" style="47" customWidth="1"/>
    <col min="14089" max="14089" width="15.625" style="47" customWidth="1"/>
    <col min="14090" max="14090" width="18.25" style="47" customWidth="1"/>
    <col min="14091" max="14091" width="17.625" style="47" customWidth="1"/>
    <col min="14092" max="14093" width="17.875" style="47" customWidth="1"/>
    <col min="14094" max="14336" width="9" style="47"/>
    <col min="14337" max="14337" width="32.875" style="47" customWidth="1"/>
    <col min="14338" max="14338" width="12.375" style="47" customWidth="1"/>
    <col min="14339" max="14339" width="23" style="47" customWidth="1"/>
    <col min="14340" max="14340" width="11.25" style="47" customWidth="1"/>
    <col min="14341" max="14341" width="13.875" style="47" customWidth="1"/>
    <col min="14342" max="14342" width="17.375" style="47" customWidth="1"/>
    <col min="14343" max="14343" width="15.25" style="47" customWidth="1"/>
    <col min="14344" max="14344" width="28" style="47" customWidth="1"/>
    <col min="14345" max="14345" width="15.625" style="47" customWidth="1"/>
    <col min="14346" max="14346" width="18.25" style="47" customWidth="1"/>
    <col min="14347" max="14347" width="17.625" style="47" customWidth="1"/>
    <col min="14348" max="14349" width="17.875" style="47" customWidth="1"/>
    <col min="14350" max="14592" width="9" style="47"/>
    <col min="14593" max="14593" width="32.875" style="47" customWidth="1"/>
    <col min="14594" max="14594" width="12.375" style="47" customWidth="1"/>
    <col min="14595" max="14595" width="23" style="47" customWidth="1"/>
    <col min="14596" max="14596" width="11.25" style="47" customWidth="1"/>
    <col min="14597" max="14597" width="13.875" style="47" customWidth="1"/>
    <col min="14598" max="14598" width="17.375" style="47" customWidth="1"/>
    <col min="14599" max="14599" width="15.25" style="47" customWidth="1"/>
    <col min="14600" max="14600" width="28" style="47" customWidth="1"/>
    <col min="14601" max="14601" width="15.625" style="47" customWidth="1"/>
    <col min="14602" max="14602" width="18.25" style="47" customWidth="1"/>
    <col min="14603" max="14603" width="17.625" style="47" customWidth="1"/>
    <col min="14604" max="14605" width="17.875" style="47" customWidth="1"/>
    <col min="14606" max="14848" width="9" style="47"/>
    <col min="14849" max="14849" width="32.875" style="47" customWidth="1"/>
    <col min="14850" max="14850" width="12.375" style="47" customWidth="1"/>
    <col min="14851" max="14851" width="23" style="47" customWidth="1"/>
    <col min="14852" max="14852" width="11.25" style="47" customWidth="1"/>
    <col min="14853" max="14853" width="13.875" style="47" customWidth="1"/>
    <col min="14854" max="14854" width="17.375" style="47" customWidth="1"/>
    <col min="14855" max="14855" width="15.25" style="47" customWidth="1"/>
    <col min="14856" max="14856" width="28" style="47" customWidth="1"/>
    <col min="14857" max="14857" width="15.625" style="47" customWidth="1"/>
    <col min="14858" max="14858" width="18.25" style="47" customWidth="1"/>
    <col min="14859" max="14859" width="17.625" style="47" customWidth="1"/>
    <col min="14860" max="14861" width="17.875" style="47" customWidth="1"/>
    <col min="14862" max="15104" width="9" style="47"/>
    <col min="15105" max="15105" width="32.875" style="47" customWidth="1"/>
    <col min="15106" max="15106" width="12.375" style="47" customWidth="1"/>
    <col min="15107" max="15107" width="23" style="47" customWidth="1"/>
    <col min="15108" max="15108" width="11.25" style="47" customWidth="1"/>
    <col min="15109" max="15109" width="13.875" style="47" customWidth="1"/>
    <col min="15110" max="15110" width="17.375" style="47" customWidth="1"/>
    <col min="15111" max="15111" width="15.25" style="47" customWidth="1"/>
    <col min="15112" max="15112" width="28" style="47" customWidth="1"/>
    <col min="15113" max="15113" width="15.625" style="47" customWidth="1"/>
    <col min="15114" max="15114" width="18.25" style="47" customWidth="1"/>
    <col min="15115" max="15115" width="17.625" style="47" customWidth="1"/>
    <col min="15116" max="15117" width="17.875" style="47" customWidth="1"/>
    <col min="15118" max="15360" width="9" style="47"/>
    <col min="15361" max="15361" width="32.875" style="47" customWidth="1"/>
    <col min="15362" max="15362" width="12.375" style="47" customWidth="1"/>
    <col min="15363" max="15363" width="23" style="47" customWidth="1"/>
    <col min="15364" max="15364" width="11.25" style="47" customWidth="1"/>
    <col min="15365" max="15365" width="13.875" style="47" customWidth="1"/>
    <col min="15366" max="15366" width="17.375" style="47" customWidth="1"/>
    <col min="15367" max="15367" width="15.25" style="47" customWidth="1"/>
    <col min="15368" max="15368" width="28" style="47" customWidth="1"/>
    <col min="15369" max="15369" width="15.625" style="47" customWidth="1"/>
    <col min="15370" max="15370" width="18.25" style="47" customWidth="1"/>
    <col min="15371" max="15371" width="17.625" style="47" customWidth="1"/>
    <col min="15372" max="15373" width="17.875" style="47" customWidth="1"/>
    <col min="15374" max="15616" width="9" style="47"/>
    <col min="15617" max="15617" width="32.875" style="47" customWidth="1"/>
    <col min="15618" max="15618" width="12.375" style="47" customWidth="1"/>
    <col min="15619" max="15619" width="23" style="47" customWidth="1"/>
    <col min="15620" max="15620" width="11.25" style="47" customWidth="1"/>
    <col min="15621" max="15621" width="13.875" style="47" customWidth="1"/>
    <col min="15622" max="15622" width="17.375" style="47" customWidth="1"/>
    <col min="15623" max="15623" width="15.25" style="47" customWidth="1"/>
    <col min="15624" max="15624" width="28" style="47" customWidth="1"/>
    <col min="15625" max="15625" width="15.625" style="47" customWidth="1"/>
    <col min="15626" max="15626" width="18.25" style="47" customWidth="1"/>
    <col min="15627" max="15627" width="17.625" style="47" customWidth="1"/>
    <col min="15628" max="15629" width="17.875" style="47" customWidth="1"/>
    <col min="15630" max="15872" width="9" style="47"/>
    <col min="15873" max="15873" width="32.875" style="47" customWidth="1"/>
    <col min="15874" max="15874" width="12.375" style="47" customWidth="1"/>
    <col min="15875" max="15875" width="23" style="47" customWidth="1"/>
    <col min="15876" max="15876" width="11.25" style="47" customWidth="1"/>
    <col min="15877" max="15877" width="13.875" style="47" customWidth="1"/>
    <col min="15878" max="15878" width="17.375" style="47" customWidth="1"/>
    <col min="15879" max="15879" width="15.25" style="47" customWidth="1"/>
    <col min="15880" max="15880" width="28" style="47" customWidth="1"/>
    <col min="15881" max="15881" width="15.625" style="47" customWidth="1"/>
    <col min="15882" max="15882" width="18.25" style="47" customWidth="1"/>
    <col min="15883" max="15883" width="17.625" style="47" customWidth="1"/>
    <col min="15884" max="15885" width="17.875" style="47" customWidth="1"/>
    <col min="15886" max="16128" width="9" style="47"/>
    <col min="16129" max="16129" width="32.875" style="47" customWidth="1"/>
    <col min="16130" max="16130" width="12.375" style="47" customWidth="1"/>
    <col min="16131" max="16131" width="23" style="47" customWidth="1"/>
    <col min="16132" max="16132" width="11.25" style="47" customWidth="1"/>
    <col min="16133" max="16133" width="13.875" style="47" customWidth="1"/>
    <col min="16134" max="16134" width="17.375" style="47" customWidth="1"/>
    <col min="16135" max="16135" width="15.25" style="47" customWidth="1"/>
    <col min="16136" max="16136" width="28" style="47" customWidth="1"/>
    <col min="16137" max="16137" width="15.625" style="47" customWidth="1"/>
    <col min="16138" max="16138" width="18.25" style="47" customWidth="1"/>
    <col min="16139" max="16139" width="17.625" style="47" customWidth="1"/>
    <col min="16140" max="16141" width="17.875" style="47" customWidth="1"/>
    <col min="16142" max="16384" width="9" style="47"/>
  </cols>
  <sheetData>
    <row r="1" spans="1:6" s="45" customFormat="1" ht="25.5" customHeight="1">
      <c r="A1" s="180" t="s">
        <v>499</v>
      </c>
      <c r="B1" s="180"/>
      <c r="C1" s="180"/>
      <c r="D1" s="180"/>
    </row>
    <row r="2" spans="1:6" s="45" customFormat="1" ht="25.5" customHeight="1">
      <c r="A2" s="49"/>
      <c r="B2" s="50"/>
      <c r="C2" s="50"/>
      <c r="D2" s="63" t="s">
        <v>25</v>
      </c>
    </row>
    <row r="3" spans="1:6" s="45" customFormat="1" ht="55.5" customHeight="1">
      <c r="A3" s="51" t="s">
        <v>84</v>
      </c>
      <c r="B3" s="52" t="s">
        <v>500</v>
      </c>
      <c r="C3" s="51" t="s">
        <v>86</v>
      </c>
      <c r="D3" s="53" t="s">
        <v>500</v>
      </c>
      <c r="E3" s="95"/>
    </row>
    <row r="4" spans="1:6" s="45" customFormat="1" ht="25.5" customHeight="1">
      <c r="A4" s="96" t="s">
        <v>87</v>
      </c>
      <c r="B4" s="97">
        <v>117000</v>
      </c>
      <c r="C4" s="96" t="s">
        <v>88</v>
      </c>
      <c r="D4" s="98">
        <v>337598</v>
      </c>
    </row>
    <row r="5" spans="1:6" s="45" customFormat="1" ht="25.5" customHeight="1">
      <c r="A5" s="96" t="s">
        <v>501</v>
      </c>
      <c r="B5" s="69">
        <v>84000</v>
      </c>
      <c r="C5" s="96"/>
      <c r="D5" s="70"/>
    </row>
    <row r="6" spans="1:6" s="45" customFormat="1" ht="25.5" customHeight="1">
      <c r="A6" s="99" t="s">
        <v>89</v>
      </c>
      <c r="B6" s="58">
        <f>B7+B11+B29</f>
        <v>208676</v>
      </c>
      <c r="C6" s="100" t="s">
        <v>90</v>
      </c>
      <c r="D6" s="59">
        <f>D7+D8</f>
        <v>3000</v>
      </c>
    </row>
    <row r="7" spans="1:6" s="45" customFormat="1" ht="25.5" customHeight="1">
      <c r="A7" s="100" t="s">
        <v>91</v>
      </c>
      <c r="B7" s="58">
        <f>SUM(B8:B10)</f>
        <v>3652</v>
      </c>
      <c r="C7" s="100" t="s">
        <v>92</v>
      </c>
      <c r="D7" s="59"/>
    </row>
    <row r="8" spans="1:6" s="45" customFormat="1" ht="25.5" customHeight="1">
      <c r="A8" s="78" t="s">
        <v>93</v>
      </c>
      <c r="B8" s="58">
        <v>1719</v>
      </c>
      <c r="C8" s="100" t="s">
        <v>94</v>
      </c>
      <c r="D8" s="59">
        <v>3000</v>
      </c>
    </row>
    <row r="9" spans="1:6" s="45" customFormat="1" ht="25.5" customHeight="1">
      <c r="A9" s="78" t="s">
        <v>95</v>
      </c>
      <c r="B9" s="58">
        <v>1778</v>
      </c>
      <c r="C9" s="100" t="s">
        <v>139</v>
      </c>
      <c r="D9" s="59">
        <v>210159</v>
      </c>
      <c r="F9" s="67"/>
    </row>
    <row r="10" spans="1:6" s="45" customFormat="1" ht="25.5" customHeight="1">
      <c r="A10" s="78" t="s">
        <v>96</v>
      </c>
      <c r="B10" s="58">
        <v>155</v>
      </c>
      <c r="C10" s="100"/>
      <c r="D10" s="59"/>
      <c r="F10" s="67"/>
    </row>
    <row r="11" spans="1:6" s="45" customFormat="1" ht="25.5" customHeight="1">
      <c r="A11" s="78" t="s">
        <v>99</v>
      </c>
      <c r="B11" s="58">
        <f>SUM(B12:B28)</f>
        <v>199026</v>
      </c>
      <c r="C11" s="100"/>
      <c r="D11" s="59"/>
    </row>
    <row r="12" spans="1:6" s="45" customFormat="1" ht="25.5" customHeight="1">
      <c r="A12" s="78" t="s">
        <v>100</v>
      </c>
      <c r="B12" s="58">
        <v>4671</v>
      </c>
      <c r="C12" s="100"/>
      <c r="D12" s="59"/>
    </row>
    <row r="13" spans="1:6" s="45" customFormat="1" ht="25.5" customHeight="1">
      <c r="A13" s="79" t="s">
        <v>101</v>
      </c>
      <c r="B13" s="58">
        <v>12692</v>
      </c>
      <c r="C13" s="100"/>
      <c r="D13" s="59"/>
    </row>
    <row r="14" spans="1:6" s="45" customFormat="1" ht="25.5" customHeight="1">
      <c r="A14" s="79" t="s">
        <v>103</v>
      </c>
      <c r="B14" s="58">
        <v>1132</v>
      </c>
      <c r="C14" s="100"/>
      <c r="D14" s="59"/>
    </row>
    <row r="15" spans="1:6" s="45" customFormat="1" ht="25.5" customHeight="1">
      <c r="A15" s="79" t="s">
        <v>104</v>
      </c>
      <c r="B15" s="58">
        <v>1108</v>
      </c>
      <c r="C15" s="100"/>
      <c r="D15" s="59"/>
    </row>
    <row r="16" spans="1:6" s="45" customFormat="1" ht="25.5" customHeight="1">
      <c r="A16" s="79" t="s">
        <v>105</v>
      </c>
      <c r="B16" s="58">
        <v>42</v>
      </c>
      <c r="C16" s="100"/>
      <c r="D16" s="59"/>
    </row>
    <row r="17" spans="1:4" s="45" customFormat="1" ht="25.5" customHeight="1">
      <c r="A17" s="79" t="s">
        <v>106</v>
      </c>
      <c r="B17" s="58">
        <v>124</v>
      </c>
      <c r="C17" s="101"/>
      <c r="D17" s="59"/>
    </row>
    <row r="18" spans="1:4" s="45" customFormat="1" ht="25.5" customHeight="1">
      <c r="A18" s="79" t="s">
        <v>107</v>
      </c>
      <c r="B18" s="58">
        <v>9672</v>
      </c>
      <c r="C18" s="101"/>
      <c r="D18" s="59"/>
    </row>
    <row r="19" spans="1:4" s="45" customFormat="1" ht="25.5" customHeight="1">
      <c r="A19" s="78" t="s">
        <v>485</v>
      </c>
      <c r="B19" s="58">
        <v>5234</v>
      </c>
      <c r="C19" s="101"/>
      <c r="D19" s="59"/>
    </row>
    <row r="20" spans="1:4" s="45" customFormat="1" ht="25.5" customHeight="1">
      <c r="A20" s="78" t="s">
        <v>109</v>
      </c>
      <c r="B20" s="58"/>
      <c r="C20" s="101"/>
      <c r="D20" s="59"/>
    </row>
    <row r="21" spans="1:4" s="45" customFormat="1" ht="25.5" customHeight="1">
      <c r="A21" s="78" t="s">
        <v>112</v>
      </c>
      <c r="B21" s="58">
        <v>22849</v>
      </c>
      <c r="C21" s="101"/>
      <c r="D21" s="59"/>
    </row>
    <row r="22" spans="1:4" s="45" customFormat="1" ht="25.5" customHeight="1">
      <c r="A22" s="78" t="s">
        <v>486</v>
      </c>
      <c r="B22" s="58">
        <v>982</v>
      </c>
      <c r="C22" s="101"/>
      <c r="D22" s="59"/>
    </row>
    <row r="23" spans="1:4" s="45" customFormat="1" ht="25.5" customHeight="1">
      <c r="A23" s="78" t="s">
        <v>487</v>
      </c>
      <c r="B23" s="58"/>
      <c r="C23" s="101"/>
      <c r="D23" s="59"/>
    </row>
    <row r="24" spans="1:4" s="45" customFormat="1" ht="25.5" customHeight="1">
      <c r="A24" s="78" t="s">
        <v>488</v>
      </c>
      <c r="B24" s="58">
        <v>2353</v>
      </c>
      <c r="C24" s="101"/>
      <c r="D24" s="59"/>
    </row>
    <row r="25" spans="1:4" s="45" customFormat="1" ht="25.5" customHeight="1">
      <c r="A25" s="78" t="s">
        <v>489</v>
      </c>
      <c r="B25" s="58"/>
      <c r="C25" s="101"/>
      <c r="D25" s="59"/>
    </row>
    <row r="26" spans="1:4" s="45" customFormat="1" ht="25.5" customHeight="1">
      <c r="A26" s="78" t="s">
        <v>490</v>
      </c>
      <c r="B26" s="58">
        <v>24895</v>
      </c>
      <c r="C26" s="101"/>
      <c r="D26" s="59"/>
    </row>
    <row r="27" spans="1:4" s="45" customFormat="1" ht="25.5" customHeight="1">
      <c r="A27" s="78" t="s">
        <v>491</v>
      </c>
      <c r="B27" s="58"/>
      <c r="C27" s="101"/>
      <c r="D27" s="59"/>
    </row>
    <row r="28" spans="1:4" s="45" customFormat="1" ht="25.5" customHeight="1">
      <c r="A28" s="78" t="s">
        <v>115</v>
      </c>
      <c r="B28" s="58">
        <v>113272</v>
      </c>
      <c r="C28" s="101"/>
      <c r="D28" s="59"/>
    </row>
    <row r="29" spans="1:4" s="45" customFormat="1" ht="25.5" customHeight="1">
      <c r="A29" s="78" t="s">
        <v>116</v>
      </c>
      <c r="B29" s="58">
        <v>5998</v>
      </c>
      <c r="C29" s="101"/>
      <c r="D29" s="59"/>
    </row>
    <row r="30" spans="1:4" s="45" customFormat="1" ht="25.5" customHeight="1">
      <c r="A30" s="78"/>
      <c r="B30" s="58"/>
      <c r="C30" s="101"/>
      <c r="D30" s="59"/>
    </row>
    <row r="31" spans="1:4" s="45" customFormat="1" ht="25.5" customHeight="1">
      <c r="A31" s="78" t="s">
        <v>117</v>
      </c>
      <c r="B31" s="58">
        <v>75340</v>
      </c>
      <c r="C31" s="101" t="s">
        <v>118</v>
      </c>
      <c r="D31" s="59"/>
    </row>
    <row r="32" spans="1:4" s="45" customFormat="1" ht="25.5" customHeight="1">
      <c r="A32" s="78" t="s">
        <v>141</v>
      </c>
      <c r="B32" s="58">
        <v>14800</v>
      </c>
      <c r="C32" s="101" t="s">
        <v>492</v>
      </c>
      <c r="D32" s="59"/>
    </row>
    <row r="33" spans="1:6" s="45" customFormat="1" ht="25.5" customHeight="1">
      <c r="A33" s="78" t="s">
        <v>142</v>
      </c>
      <c r="B33" s="58">
        <v>120000</v>
      </c>
      <c r="C33" s="101" t="s">
        <v>493</v>
      </c>
      <c r="D33" s="59"/>
    </row>
    <row r="34" spans="1:6" s="45" customFormat="1" ht="25.5" customHeight="1">
      <c r="A34" s="78" t="s">
        <v>121</v>
      </c>
      <c r="B34" s="58">
        <f>SUM(B35:B37)</f>
        <v>1413</v>
      </c>
      <c r="C34" s="101" t="s">
        <v>126</v>
      </c>
      <c r="D34" s="59">
        <v>36472</v>
      </c>
    </row>
    <row r="35" spans="1:6" s="45" customFormat="1" ht="25.5" customHeight="1">
      <c r="A35" s="78" t="s">
        <v>123</v>
      </c>
      <c r="B35" s="58">
        <v>940</v>
      </c>
      <c r="C35" s="101" t="s">
        <v>128</v>
      </c>
      <c r="D35" s="59">
        <v>85000</v>
      </c>
    </row>
    <row r="36" spans="1:6" s="45" customFormat="1" ht="25.5" customHeight="1">
      <c r="A36" s="78" t="s">
        <v>125</v>
      </c>
      <c r="B36" s="58">
        <v>473</v>
      </c>
      <c r="C36" s="101"/>
      <c r="D36" s="59"/>
    </row>
    <row r="37" spans="1:6" s="45" customFormat="1" ht="25.5" customHeight="1">
      <c r="A37" s="78" t="s">
        <v>127</v>
      </c>
      <c r="B37" s="58"/>
      <c r="C37" s="101" t="s">
        <v>130</v>
      </c>
      <c r="D37" s="59"/>
    </row>
    <row r="38" spans="1:6" s="45" customFormat="1" ht="25.5" customHeight="1">
      <c r="A38" s="78" t="s">
        <v>494</v>
      </c>
      <c r="B38" s="58">
        <v>50000</v>
      </c>
      <c r="C38" s="101" t="s">
        <v>132</v>
      </c>
      <c r="D38" s="59"/>
    </row>
    <row r="39" spans="1:6" s="45" customFormat="1" ht="25.5" customHeight="1">
      <c r="A39" s="78" t="s">
        <v>129</v>
      </c>
      <c r="B39" s="58"/>
      <c r="C39" s="101"/>
      <c r="D39" s="59"/>
    </row>
    <row r="40" spans="1:6" s="45" customFormat="1" ht="25.5" customHeight="1">
      <c r="A40" s="100" t="s">
        <v>131</v>
      </c>
      <c r="B40" s="58">
        <v>85000</v>
      </c>
      <c r="C40" s="101"/>
      <c r="D40" s="59"/>
    </row>
    <row r="41" spans="1:6" s="45" customFormat="1" ht="25.5" customHeight="1">
      <c r="A41" s="100" t="s">
        <v>495</v>
      </c>
      <c r="B41" s="58"/>
      <c r="C41" s="101"/>
      <c r="D41" s="59"/>
    </row>
    <row r="42" spans="1:6" s="45" customFormat="1" ht="25.5" customHeight="1">
      <c r="A42" s="68"/>
      <c r="B42" s="69"/>
      <c r="C42" s="101"/>
      <c r="D42" s="70"/>
    </row>
    <row r="43" spans="1:6" s="45" customFormat="1" ht="25.5" customHeight="1">
      <c r="A43" s="102" t="s">
        <v>143</v>
      </c>
      <c r="B43" s="72">
        <f>B4+B6+B31+B32+B33+B34+B38+B41+B39+B40</f>
        <v>672229</v>
      </c>
      <c r="C43" s="102" t="s">
        <v>144</v>
      </c>
      <c r="D43" s="73">
        <f>D4+D6+D9+D31+D32+D33+D34+D35+D36+D37</f>
        <v>672229</v>
      </c>
      <c r="E43" s="103"/>
    </row>
    <row r="46" spans="1:6">
      <c r="E46" s="75"/>
      <c r="F46" s="75"/>
    </row>
  </sheetData>
  <mergeCells count="1">
    <mergeCell ref="A1:D1"/>
  </mergeCells>
  <phoneticPr fontId="5" type="noConversion"/>
  <printOptions horizontalCentered="1"/>
  <pageMargins left="0.70833333333333304" right="0.70833333333333304" top="0.74791666666666701" bottom="0.74791666666666701" header="0.31458333333333299" footer="0.31458333333333299"/>
  <pageSetup paperSize="9" scale="61" orientation="portrait" horizontalDpi="300" verticalDpi="300"/>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04"/>
  <sheetViews>
    <sheetView showGridLines="0" showZeros="0" topLeftCell="A4" workbookViewId="0">
      <selection activeCell="A15" sqref="A15"/>
    </sheetView>
  </sheetViews>
  <sheetFormatPr defaultColWidth="9" defaultRowHeight="14.25"/>
  <cols>
    <col min="1" max="1" width="47" customWidth="1"/>
    <col min="2" max="2" width="27.125" style="173" customWidth="1"/>
  </cols>
  <sheetData>
    <row r="1" spans="1:2" ht="47.25" customHeight="1">
      <c r="A1" s="183" t="s">
        <v>1625</v>
      </c>
      <c r="B1" s="183"/>
    </row>
    <row r="2" spans="1:2" ht="26.25" customHeight="1">
      <c r="A2" s="184" t="s">
        <v>25</v>
      </c>
      <c r="B2" s="184"/>
    </row>
    <row r="3" spans="1:2" ht="55.5" customHeight="1">
      <c r="A3" s="82" t="s">
        <v>26</v>
      </c>
      <c r="B3" s="84" t="s">
        <v>1626</v>
      </c>
    </row>
    <row r="4" spans="1:2" ht="21" customHeight="1">
      <c r="A4" s="164" t="s">
        <v>1627</v>
      </c>
      <c r="B4" s="165">
        <f>SUM(B5:B8)</f>
        <v>64487</v>
      </c>
    </row>
    <row r="5" spans="1:2" ht="21" customHeight="1">
      <c r="A5" s="85" t="s">
        <v>1628</v>
      </c>
      <c r="B5" s="165">
        <v>37733</v>
      </c>
    </row>
    <row r="6" spans="1:2" ht="21" customHeight="1">
      <c r="A6" s="85" t="s">
        <v>1629</v>
      </c>
      <c r="B6" s="165">
        <v>12000</v>
      </c>
    </row>
    <row r="7" spans="1:2" ht="21" customHeight="1">
      <c r="A7" s="85" t="s">
        <v>1630</v>
      </c>
      <c r="B7" s="165">
        <v>6754</v>
      </c>
    </row>
    <row r="8" spans="1:2" ht="21" customHeight="1">
      <c r="A8" s="85" t="s">
        <v>1631</v>
      </c>
      <c r="B8" s="165">
        <v>8000</v>
      </c>
    </row>
    <row r="9" spans="1:2" ht="21" customHeight="1">
      <c r="A9" s="164" t="s">
        <v>1632</v>
      </c>
      <c r="B9" s="165">
        <f>SUM(B10:B19)</f>
        <v>93005</v>
      </c>
    </row>
    <row r="10" spans="1:2" ht="21" customHeight="1">
      <c r="A10" s="85" t="s">
        <v>1633</v>
      </c>
      <c r="B10" s="165">
        <v>13464</v>
      </c>
    </row>
    <row r="11" spans="1:2" ht="21" customHeight="1">
      <c r="A11" s="85" t="s">
        <v>1634</v>
      </c>
      <c r="B11" s="165">
        <v>0</v>
      </c>
    </row>
    <row r="12" spans="1:2" ht="21" customHeight="1">
      <c r="A12" s="85" t="s">
        <v>1635</v>
      </c>
      <c r="B12" s="165">
        <v>810</v>
      </c>
    </row>
    <row r="13" spans="1:2" ht="21" customHeight="1">
      <c r="A13" s="85" t="s">
        <v>1636</v>
      </c>
      <c r="B13" s="165">
        <v>0</v>
      </c>
    </row>
    <row r="14" spans="1:2" ht="21" customHeight="1">
      <c r="A14" s="85" t="s">
        <v>1637</v>
      </c>
      <c r="B14" s="165">
        <v>0</v>
      </c>
    </row>
    <row r="15" spans="1:2" ht="21" customHeight="1">
      <c r="A15" s="166" t="s">
        <v>1638</v>
      </c>
      <c r="B15" s="167">
        <v>95</v>
      </c>
    </row>
    <row r="16" spans="1:2" ht="21" customHeight="1">
      <c r="A16" s="85" t="s">
        <v>1639</v>
      </c>
      <c r="B16" s="165">
        <v>0</v>
      </c>
    </row>
    <row r="17" spans="1:2" ht="21" customHeight="1">
      <c r="A17" s="85" t="s">
        <v>1640</v>
      </c>
      <c r="B17" s="165">
        <v>1407</v>
      </c>
    </row>
    <row r="18" spans="1:2" ht="21" customHeight="1">
      <c r="A18" s="85" t="s">
        <v>1641</v>
      </c>
      <c r="B18" s="165">
        <v>710</v>
      </c>
    </row>
    <row r="19" spans="1:2" ht="21" customHeight="1">
      <c r="A19" s="85" t="s">
        <v>1642</v>
      </c>
      <c r="B19" s="165">
        <v>76519</v>
      </c>
    </row>
    <row r="20" spans="1:2" ht="21" customHeight="1">
      <c r="A20" s="164" t="s">
        <v>1643</v>
      </c>
      <c r="B20" s="165">
        <f>SUM(B21:B27)</f>
        <v>34038</v>
      </c>
    </row>
    <row r="21" spans="1:2" ht="21" customHeight="1">
      <c r="A21" s="85" t="s">
        <v>1644</v>
      </c>
      <c r="B21" s="165">
        <v>0</v>
      </c>
    </row>
    <row r="22" spans="1:2" ht="21" customHeight="1">
      <c r="A22" s="88" t="s">
        <v>1645</v>
      </c>
      <c r="B22" s="165">
        <v>0</v>
      </c>
    </row>
    <row r="23" spans="1:2" ht="21" customHeight="1">
      <c r="A23" s="85" t="s">
        <v>1646</v>
      </c>
      <c r="B23" s="165">
        <v>1400</v>
      </c>
    </row>
    <row r="24" spans="1:2" ht="21" customHeight="1">
      <c r="A24" s="85" t="s">
        <v>1647</v>
      </c>
      <c r="B24" s="165">
        <v>0</v>
      </c>
    </row>
    <row r="25" spans="1:2" ht="21" customHeight="1">
      <c r="A25" s="85" t="s">
        <v>1648</v>
      </c>
      <c r="B25" s="165">
        <v>12038</v>
      </c>
    </row>
    <row r="26" spans="1:2" ht="21" customHeight="1">
      <c r="A26" s="85" t="s">
        <v>1649</v>
      </c>
      <c r="B26" s="165">
        <v>0</v>
      </c>
    </row>
    <row r="27" spans="1:2" ht="21" customHeight="1">
      <c r="A27" s="85" t="s">
        <v>1650</v>
      </c>
      <c r="B27" s="165">
        <v>20600</v>
      </c>
    </row>
    <row r="28" spans="1:2" ht="21" customHeight="1">
      <c r="A28" s="164" t="s">
        <v>1651</v>
      </c>
      <c r="B28" s="165">
        <f>SUM(B29:B34)</f>
        <v>3500</v>
      </c>
    </row>
    <row r="29" spans="1:2" ht="21" customHeight="1">
      <c r="A29" s="85" t="s">
        <v>1644</v>
      </c>
      <c r="B29" s="165">
        <v>0</v>
      </c>
    </row>
    <row r="30" spans="1:2" ht="21" customHeight="1">
      <c r="A30" s="85" t="s">
        <v>1645</v>
      </c>
      <c r="B30" s="165">
        <v>0</v>
      </c>
    </row>
    <row r="31" spans="1:2" ht="21" customHeight="1">
      <c r="A31" s="85" t="s">
        <v>1646</v>
      </c>
      <c r="B31" s="165">
        <v>0</v>
      </c>
    </row>
    <row r="32" spans="1:2" ht="21" customHeight="1">
      <c r="A32" s="85" t="s">
        <v>1648</v>
      </c>
      <c r="B32" s="165">
        <v>3500</v>
      </c>
    </row>
    <row r="33" spans="1:2" ht="21" customHeight="1">
      <c r="A33" s="85" t="s">
        <v>1649</v>
      </c>
      <c r="B33" s="165">
        <v>0</v>
      </c>
    </row>
    <row r="34" spans="1:2" ht="21" customHeight="1">
      <c r="A34" s="85" t="s">
        <v>1650</v>
      </c>
      <c r="B34" s="165">
        <v>0</v>
      </c>
    </row>
    <row r="35" spans="1:2" ht="21" customHeight="1">
      <c r="A35" s="164" t="s">
        <v>1652</v>
      </c>
      <c r="B35" s="165">
        <f>SUM(B36:B38)</f>
        <v>90500</v>
      </c>
    </row>
    <row r="36" spans="1:2" ht="21" customHeight="1">
      <c r="A36" s="85" t="s">
        <v>1653</v>
      </c>
      <c r="B36" s="165">
        <v>75000</v>
      </c>
    </row>
    <row r="37" spans="1:2" ht="21" customHeight="1">
      <c r="A37" s="85" t="s">
        <v>1654</v>
      </c>
      <c r="B37" s="165">
        <v>13000</v>
      </c>
    </row>
    <row r="38" spans="1:2" ht="21" customHeight="1">
      <c r="A38" s="85" t="s">
        <v>1655</v>
      </c>
      <c r="B38" s="165">
        <v>2500</v>
      </c>
    </row>
    <row r="39" spans="1:2" ht="21" customHeight="1">
      <c r="A39" s="164" t="s">
        <v>1656</v>
      </c>
      <c r="B39" s="165">
        <f>SUM(B40:B41)</f>
        <v>0</v>
      </c>
    </row>
    <row r="40" spans="1:2" ht="21" customHeight="1">
      <c r="A40" s="85" t="s">
        <v>1657</v>
      </c>
      <c r="B40" s="165">
        <v>0</v>
      </c>
    </row>
    <row r="41" spans="1:2" ht="21" customHeight="1">
      <c r="A41" s="85" t="s">
        <v>1658</v>
      </c>
      <c r="B41" s="165">
        <v>0</v>
      </c>
    </row>
    <row r="42" spans="1:2" ht="21" customHeight="1">
      <c r="A42" s="164" t="s">
        <v>1659</v>
      </c>
      <c r="B42" s="165">
        <f>SUM(B43:B45)</f>
        <v>3000</v>
      </c>
    </row>
    <row r="43" spans="1:2" ht="21" customHeight="1">
      <c r="A43" s="87" t="s">
        <v>1660</v>
      </c>
      <c r="B43" s="165">
        <v>0</v>
      </c>
    </row>
    <row r="44" spans="1:2" ht="21" customHeight="1">
      <c r="A44" s="85" t="s">
        <v>1661</v>
      </c>
      <c r="B44" s="165">
        <v>0</v>
      </c>
    </row>
    <row r="45" spans="1:2" ht="21" customHeight="1">
      <c r="A45" s="85" t="s">
        <v>1662</v>
      </c>
      <c r="B45" s="165">
        <v>3000</v>
      </c>
    </row>
    <row r="46" spans="1:2" ht="21" customHeight="1">
      <c r="A46" s="164" t="s">
        <v>1663</v>
      </c>
      <c r="B46" s="165">
        <f>SUM(B47:B48)</f>
        <v>0</v>
      </c>
    </row>
    <row r="47" spans="1:2" ht="21" customHeight="1">
      <c r="A47" s="85" t="s">
        <v>1664</v>
      </c>
      <c r="B47" s="165">
        <v>0</v>
      </c>
    </row>
    <row r="48" spans="1:2" ht="21" customHeight="1">
      <c r="A48" s="85" t="s">
        <v>1665</v>
      </c>
      <c r="B48" s="165">
        <v>0</v>
      </c>
    </row>
    <row r="49" spans="1:2" ht="21" customHeight="1">
      <c r="A49" s="164" t="s">
        <v>1666</v>
      </c>
      <c r="B49" s="165">
        <f>SUM(B50:B54)</f>
        <v>13498</v>
      </c>
    </row>
    <row r="50" spans="1:2" ht="21" customHeight="1">
      <c r="A50" s="85" t="s">
        <v>1667</v>
      </c>
      <c r="B50" s="165">
        <v>1600</v>
      </c>
    </row>
    <row r="51" spans="1:2" ht="21" customHeight="1">
      <c r="A51" s="85" t="s">
        <v>1668</v>
      </c>
      <c r="B51" s="165">
        <v>1600</v>
      </c>
    </row>
    <row r="52" spans="1:2" ht="21" customHeight="1">
      <c r="A52" s="85" t="s">
        <v>1669</v>
      </c>
      <c r="B52" s="165">
        <v>0</v>
      </c>
    </row>
    <row r="53" spans="1:2" ht="21" customHeight="1">
      <c r="A53" s="85" t="s">
        <v>1670</v>
      </c>
      <c r="B53" s="165">
        <v>3000</v>
      </c>
    </row>
    <row r="54" spans="1:2" ht="21" customHeight="1">
      <c r="A54" s="85" t="s">
        <v>1671</v>
      </c>
      <c r="B54" s="165">
        <v>7298</v>
      </c>
    </row>
    <row r="55" spans="1:2" s="169" customFormat="1" ht="21" customHeight="1">
      <c r="A55" s="166" t="s">
        <v>1672</v>
      </c>
      <c r="B55" s="168">
        <f>SUM(B56:B57)</f>
        <v>16370</v>
      </c>
    </row>
    <row r="56" spans="1:2" s="169" customFormat="1" ht="21" customHeight="1">
      <c r="A56" s="170" t="s">
        <v>1673</v>
      </c>
      <c r="B56" s="167">
        <v>16370</v>
      </c>
    </row>
    <row r="57" spans="1:2" s="169" customFormat="1" ht="21" customHeight="1">
      <c r="A57" s="170" t="s">
        <v>1674</v>
      </c>
      <c r="B57" s="167">
        <v>0</v>
      </c>
    </row>
    <row r="58" spans="1:2" s="169" customFormat="1" ht="21" customHeight="1">
      <c r="A58" s="171" t="s">
        <v>1675</v>
      </c>
      <c r="B58" s="167">
        <f>SUM(B59:B62)</f>
        <v>10000</v>
      </c>
    </row>
    <row r="59" spans="1:2" s="169" customFormat="1" ht="21" customHeight="1">
      <c r="A59" s="170" t="s">
        <v>1676</v>
      </c>
      <c r="B59" s="167">
        <v>10000</v>
      </c>
    </row>
    <row r="60" spans="1:2" s="169" customFormat="1" ht="21" customHeight="1">
      <c r="A60" s="170" t="s">
        <v>1677</v>
      </c>
      <c r="B60" s="167">
        <f>SUM(B61:B62)</f>
        <v>0</v>
      </c>
    </row>
    <row r="61" spans="1:2" s="169" customFormat="1" ht="21" customHeight="1">
      <c r="A61" s="170" t="s">
        <v>1678</v>
      </c>
      <c r="B61" s="167">
        <v>0</v>
      </c>
    </row>
    <row r="62" spans="1:2" s="169" customFormat="1" ht="21" customHeight="1">
      <c r="A62" s="170" t="s">
        <v>1679</v>
      </c>
      <c r="B62" s="167">
        <v>0</v>
      </c>
    </row>
    <row r="63" spans="1:2" s="169" customFormat="1" ht="21" customHeight="1">
      <c r="A63" s="90" t="s">
        <v>1680</v>
      </c>
      <c r="B63" s="167">
        <f>SUM(B64:B65)</f>
        <v>3500</v>
      </c>
    </row>
    <row r="64" spans="1:2" s="169" customFormat="1" ht="21" customHeight="1">
      <c r="A64" s="170" t="s">
        <v>1681</v>
      </c>
      <c r="B64" s="167">
        <v>3500</v>
      </c>
    </row>
    <row r="65" spans="1:2" s="169" customFormat="1" ht="21" customHeight="1">
      <c r="A65" s="170" t="s">
        <v>1682</v>
      </c>
      <c r="B65" s="167"/>
    </row>
    <row r="66" spans="1:2" ht="21" customHeight="1">
      <c r="A66" s="90" t="s">
        <v>503</v>
      </c>
      <c r="B66" s="165">
        <f>SUM(B67:B70)</f>
        <v>5700</v>
      </c>
    </row>
    <row r="67" spans="1:2" ht="21" customHeight="1">
      <c r="A67" s="85" t="s">
        <v>1683</v>
      </c>
      <c r="B67" s="165">
        <v>0</v>
      </c>
    </row>
    <row r="68" spans="1:2" ht="21" customHeight="1">
      <c r="A68" s="85" t="s">
        <v>1684</v>
      </c>
      <c r="B68" s="165">
        <v>0</v>
      </c>
    </row>
    <row r="69" spans="1:2" ht="21" customHeight="1">
      <c r="A69" s="85" t="s">
        <v>1685</v>
      </c>
      <c r="B69" s="165">
        <v>0</v>
      </c>
    </row>
    <row r="70" spans="1:2" ht="21" customHeight="1">
      <c r="A70" s="85" t="s">
        <v>1686</v>
      </c>
      <c r="B70" s="165">
        <v>5700</v>
      </c>
    </row>
    <row r="71" spans="1:2" ht="21" customHeight="1">
      <c r="A71" s="85"/>
      <c r="B71" s="165"/>
    </row>
    <row r="72" spans="1:2" ht="21" customHeight="1">
      <c r="A72" s="92" t="s">
        <v>82</v>
      </c>
      <c r="B72" s="172">
        <f>B4+B9+B20+B28+B35+B39+B42+B46+B49+B55+B58+B60+B66+B63</f>
        <v>337598</v>
      </c>
    </row>
    <row r="73" spans="1:2" ht="21" customHeight="1">
      <c r="A73" s="81"/>
    </row>
    <row r="74" spans="1:2" ht="21" customHeight="1">
      <c r="A74" s="81"/>
    </row>
    <row r="75" spans="1:2" ht="21" customHeight="1">
      <c r="A75" s="81"/>
    </row>
    <row r="76" spans="1:2" ht="21" customHeight="1">
      <c r="A76" s="81"/>
    </row>
    <row r="77" spans="1:2" ht="21" customHeight="1">
      <c r="A77" s="81"/>
    </row>
    <row r="78" spans="1:2" ht="21" customHeight="1">
      <c r="A78" s="81"/>
    </row>
    <row r="79" spans="1:2" ht="21" customHeight="1">
      <c r="A79" s="81"/>
    </row>
    <row r="80" spans="1:2" ht="21" customHeight="1"/>
    <row r="82" spans="2:2">
      <c r="B82" s="94"/>
    </row>
    <row r="83" spans="2:2">
      <c r="B83" s="94"/>
    </row>
    <row r="84" spans="2:2">
      <c r="B84" s="94"/>
    </row>
    <row r="85" spans="2:2">
      <c r="B85" s="94"/>
    </row>
    <row r="86" spans="2:2">
      <c r="B86" s="94"/>
    </row>
    <row r="87" spans="2:2">
      <c r="B87" s="94"/>
    </row>
    <row r="88" spans="2:2">
      <c r="B88" s="94"/>
    </row>
    <row r="89" spans="2:2">
      <c r="B89" s="94"/>
    </row>
    <row r="90" spans="2:2">
      <c r="B90" s="94"/>
    </row>
    <row r="91" spans="2:2">
      <c r="B91" s="94"/>
    </row>
    <row r="92" spans="2:2">
      <c r="B92" s="94"/>
    </row>
    <row r="93" spans="2:2">
      <c r="B93" s="94"/>
    </row>
    <row r="94" spans="2:2">
      <c r="B94" s="94"/>
    </row>
    <row r="95" spans="2:2">
      <c r="B95" s="94"/>
    </row>
    <row r="96" spans="2:2">
      <c r="B96" s="94"/>
    </row>
    <row r="97" spans="2:2" ht="22.5" customHeight="1">
      <c r="B97" s="94"/>
    </row>
    <row r="98" spans="2:2" ht="22.5" customHeight="1">
      <c r="B98" s="94"/>
    </row>
    <row r="99" spans="2:2" ht="22.5" customHeight="1">
      <c r="B99" s="94"/>
    </row>
    <row r="100" spans="2:2" ht="22.5" customHeight="1">
      <c r="B100" s="94"/>
    </row>
    <row r="101" spans="2:2" ht="22.5" customHeight="1">
      <c r="B101" s="94"/>
    </row>
    <row r="102" spans="2:2" ht="22.5" customHeight="1">
      <c r="B102" s="94"/>
    </row>
    <row r="103" spans="2:2" ht="22.5" customHeight="1">
      <c r="B103" s="94"/>
    </row>
    <row r="104" spans="2:2" ht="22.5" customHeight="1">
      <c r="B104" s="94"/>
    </row>
    <row r="105" spans="2:2" ht="22.5" customHeight="1">
      <c r="B105" s="94"/>
    </row>
    <row r="106" spans="2:2" ht="22.5" customHeight="1">
      <c r="B106" s="94"/>
    </row>
    <row r="107" spans="2:2" ht="22.5" customHeight="1">
      <c r="B107" s="94"/>
    </row>
    <row r="108" spans="2:2" ht="22.5" customHeight="1">
      <c r="B108" s="94"/>
    </row>
    <row r="109" spans="2:2" ht="22.5" customHeight="1">
      <c r="B109" s="94"/>
    </row>
    <row r="110" spans="2:2" ht="22.5" customHeight="1">
      <c r="B110" s="94"/>
    </row>
    <row r="111" spans="2:2" ht="22.5" customHeight="1">
      <c r="B111" s="94"/>
    </row>
    <row r="112" spans="2:2" ht="22.5" customHeight="1">
      <c r="B112" s="94"/>
    </row>
    <row r="113" spans="2:2" ht="22.5" customHeight="1">
      <c r="B113" s="94"/>
    </row>
    <row r="114" spans="2:2" ht="22.5" customHeight="1">
      <c r="B114" s="94"/>
    </row>
    <row r="115" spans="2:2" ht="22.5" customHeight="1">
      <c r="B115" s="94"/>
    </row>
    <row r="116" spans="2:2" ht="22.5" customHeight="1">
      <c r="B116" s="94"/>
    </row>
    <row r="117" spans="2:2" ht="22.5" customHeight="1">
      <c r="B117" s="94"/>
    </row>
    <row r="118" spans="2:2" ht="22.5" customHeight="1">
      <c r="B118" s="94"/>
    </row>
    <row r="119" spans="2:2" ht="22.5" customHeight="1">
      <c r="B119" s="94"/>
    </row>
    <row r="120" spans="2:2" ht="22.5" customHeight="1">
      <c r="B120" s="94"/>
    </row>
    <row r="121" spans="2:2" ht="22.5" customHeight="1">
      <c r="B121" s="94"/>
    </row>
    <row r="122" spans="2:2" ht="22.5" customHeight="1">
      <c r="B122" s="94"/>
    </row>
    <row r="123" spans="2:2" ht="22.5" customHeight="1"/>
    <row r="124" spans="2:2" ht="22.5" customHeight="1"/>
    <row r="125" spans="2:2" ht="22.5" customHeight="1"/>
    <row r="126" spans="2:2" ht="22.5" customHeight="1"/>
    <row r="127" spans="2:2" ht="22.5" customHeight="1"/>
    <row r="128" spans="2:2" ht="22.5" customHeight="1"/>
    <row r="129" spans="2:2" ht="22.5" customHeight="1"/>
    <row r="130" spans="2:2" ht="22.5" customHeight="1"/>
    <row r="131" spans="2:2" ht="22.5" customHeight="1"/>
    <row r="132" spans="2:2" ht="22.5" customHeight="1">
      <c r="B132" s="94"/>
    </row>
    <row r="133" spans="2:2" ht="22.5" customHeight="1">
      <c r="B133" s="94"/>
    </row>
    <row r="134" spans="2:2" ht="22.5" customHeight="1">
      <c r="B134" s="94"/>
    </row>
    <row r="135" spans="2:2" ht="22.5" customHeight="1">
      <c r="B135" s="94"/>
    </row>
    <row r="136" spans="2:2" ht="22.5" customHeight="1">
      <c r="B136" s="94"/>
    </row>
    <row r="137" spans="2:2" ht="22.5" customHeight="1">
      <c r="B137" s="94"/>
    </row>
    <row r="138" spans="2:2">
      <c r="B138" s="94"/>
    </row>
    <row r="139" spans="2:2">
      <c r="B139" s="94"/>
    </row>
    <row r="140" spans="2:2">
      <c r="B140" s="94"/>
    </row>
    <row r="141" spans="2:2">
      <c r="B141" s="94"/>
    </row>
    <row r="142" spans="2:2">
      <c r="B142" s="94"/>
    </row>
    <row r="143" spans="2:2">
      <c r="B143" s="94"/>
    </row>
    <row r="144" spans="2:2">
      <c r="B144" s="94"/>
    </row>
    <row r="145" spans="1:2">
      <c r="B145" s="94"/>
    </row>
    <row r="146" spans="1:2">
      <c r="B146" s="94"/>
    </row>
    <row r="147" spans="1:2">
      <c r="B147" s="94"/>
    </row>
    <row r="155" spans="1:2">
      <c r="A155" s="94"/>
      <c r="B155" s="94"/>
    </row>
    <row r="156" spans="1:2">
      <c r="A156" s="94"/>
      <c r="B156" s="94"/>
    </row>
    <row r="157" spans="1:2">
      <c r="A157" s="94"/>
      <c r="B157" s="94"/>
    </row>
    <row r="158" spans="1:2">
      <c r="A158" s="94"/>
      <c r="B158" s="94"/>
    </row>
    <row r="159" spans="1:2">
      <c r="A159" s="94"/>
      <c r="B159" s="94"/>
    </row>
    <row r="160" spans="1:2">
      <c r="A160" s="94"/>
      <c r="B160" s="94"/>
    </row>
    <row r="161" spans="1:2">
      <c r="A161" s="94"/>
      <c r="B161" s="94"/>
    </row>
    <row r="162" spans="1:2">
      <c r="A162" s="94"/>
      <c r="B162" s="94"/>
    </row>
    <row r="163" spans="1:2">
      <c r="A163" s="94"/>
      <c r="B163" s="94"/>
    </row>
    <row r="164" spans="1:2">
      <c r="A164" s="94"/>
      <c r="B164" s="94"/>
    </row>
    <row r="165" spans="1:2">
      <c r="A165" s="94"/>
      <c r="B165" s="94"/>
    </row>
    <row r="166" spans="1:2">
      <c r="A166" s="94"/>
      <c r="B166" s="94"/>
    </row>
    <row r="167" spans="1:2">
      <c r="A167" s="94"/>
      <c r="B167" s="94"/>
    </row>
    <row r="168" spans="1:2">
      <c r="B168" s="94"/>
    </row>
    <row r="169" spans="1:2">
      <c r="B169" s="94"/>
    </row>
    <row r="170" spans="1:2">
      <c r="B170" s="94"/>
    </row>
    <row r="189" spans="2:2">
      <c r="B189" s="94"/>
    </row>
    <row r="190" spans="2:2">
      <c r="B190" s="94"/>
    </row>
    <row r="191" spans="2:2">
      <c r="B191" s="94"/>
    </row>
    <row r="192" spans="2:2">
      <c r="B192" s="94"/>
    </row>
    <row r="193" spans="2:2">
      <c r="B193" s="94"/>
    </row>
    <row r="194" spans="2:2">
      <c r="B194" s="94"/>
    </row>
    <row r="195" spans="2:2">
      <c r="B195" s="94"/>
    </row>
    <row r="196" spans="2:2">
      <c r="B196" s="94"/>
    </row>
    <row r="197" spans="2:2">
      <c r="B197" s="94"/>
    </row>
    <row r="198" spans="2:2">
      <c r="B198" s="94"/>
    </row>
    <row r="199" spans="2:2">
      <c r="B199" s="94"/>
    </row>
    <row r="200" spans="2:2">
      <c r="B200" s="94"/>
    </row>
    <row r="201" spans="2:2">
      <c r="B201" s="94"/>
    </row>
    <row r="202" spans="2:2">
      <c r="B202" s="94"/>
    </row>
    <row r="203" spans="2:2">
      <c r="B203" s="94"/>
    </row>
    <row r="204" spans="2:2">
      <c r="B204" s="94"/>
    </row>
  </sheetData>
  <mergeCells count="2">
    <mergeCell ref="A1:B1"/>
    <mergeCell ref="A2:B2"/>
  </mergeCells>
  <phoneticPr fontId="5" type="noConversion"/>
  <printOptions horizontalCentered="1"/>
  <pageMargins left="0.47222222222222199" right="0.47222222222222199" top="0.78680555555555598" bottom="0.59027777777777801" header="0.70833333333333304" footer="0.39305555555555599"/>
  <pageSetup paperSize="9" orientation="portrait"/>
  <headerFooter alignWithMargins="0">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selection activeCell="A26" sqref="A26:J26"/>
    </sheetView>
  </sheetViews>
  <sheetFormatPr defaultColWidth="9" defaultRowHeight="14.25"/>
  <cols>
    <col min="1" max="8" width="9" style="158"/>
    <col min="9" max="9" width="18.625" style="158" customWidth="1"/>
    <col min="10" max="10" width="10.75" style="158" customWidth="1"/>
    <col min="11" max="11" width="0.375" style="158" customWidth="1"/>
    <col min="12" max="264" width="9" style="158"/>
    <col min="265" max="265" width="18.625" style="158" customWidth="1"/>
    <col min="266" max="266" width="8.125" style="158" customWidth="1"/>
    <col min="267" max="267" width="0.375" style="158" customWidth="1"/>
    <col min="268" max="520" width="9" style="158"/>
    <col min="521" max="521" width="18.625" style="158" customWidth="1"/>
    <col min="522" max="522" width="8.125" style="158" customWidth="1"/>
    <col min="523" max="523" width="0.375" style="158" customWidth="1"/>
    <col min="524" max="776" width="9" style="158"/>
    <col min="777" max="777" width="18.625" style="158" customWidth="1"/>
    <col min="778" max="778" width="8.125" style="158" customWidth="1"/>
    <col min="779" max="779" width="0.375" style="158" customWidth="1"/>
    <col min="780" max="1032" width="9" style="158"/>
    <col min="1033" max="1033" width="18.625" style="158" customWidth="1"/>
    <col min="1034" max="1034" width="8.125" style="158" customWidth="1"/>
    <col min="1035" max="1035" width="0.375" style="158" customWidth="1"/>
    <col min="1036" max="1288" width="9" style="158"/>
    <col min="1289" max="1289" width="18.625" style="158" customWidth="1"/>
    <col min="1290" max="1290" width="8.125" style="158" customWidth="1"/>
    <col min="1291" max="1291" width="0.375" style="158" customWidth="1"/>
    <col min="1292" max="1544" width="9" style="158"/>
    <col min="1545" max="1545" width="18.625" style="158" customWidth="1"/>
    <col min="1546" max="1546" width="8.125" style="158" customWidth="1"/>
    <col min="1547" max="1547" width="0.375" style="158" customWidth="1"/>
    <col min="1548" max="1800" width="9" style="158"/>
    <col min="1801" max="1801" width="18.625" style="158" customWidth="1"/>
    <col min="1802" max="1802" width="8.125" style="158" customWidth="1"/>
    <col min="1803" max="1803" width="0.375" style="158" customWidth="1"/>
    <col min="1804" max="2056" width="9" style="158"/>
    <col min="2057" max="2057" width="18.625" style="158" customWidth="1"/>
    <col min="2058" max="2058" width="8.125" style="158" customWidth="1"/>
    <col min="2059" max="2059" width="0.375" style="158" customWidth="1"/>
    <col min="2060" max="2312" width="9" style="158"/>
    <col min="2313" max="2313" width="18.625" style="158" customWidth="1"/>
    <col min="2314" max="2314" width="8.125" style="158" customWidth="1"/>
    <col min="2315" max="2315" width="0.375" style="158" customWidth="1"/>
    <col min="2316" max="2568" width="9" style="158"/>
    <col min="2569" max="2569" width="18.625" style="158" customWidth="1"/>
    <col min="2570" max="2570" width="8.125" style="158" customWidth="1"/>
    <col min="2571" max="2571" width="0.375" style="158" customWidth="1"/>
    <col min="2572" max="2824" width="9" style="158"/>
    <col min="2825" max="2825" width="18.625" style="158" customWidth="1"/>
    <col min="2826" max="2826" width="8.125" style="158" customWidth="1"/>
    <col min="2827" max="2827" width="0.375" style="158" customWidth="1"/>
    <col min="2828" max="3080" width="9" style="158"/>
    <col min="3081" max="3081" width="18.625" style="158" customWidth="1"/>
    <col min="3082" max="3082" width="8.125" style="158" customWidth="1"/>
    <col min="3083" max="3083" width="0.375" style="158" customWidth="1"/>
    <col min="3084" max="3336" width="9" style="158"/>
    <col min="3337" max="3337" width="18.625" style="158" customWidth="1"/>
    <col min="3338" max="3338" width="8.125" style="158" customWidth="1"/>
    <col min="3339" max="3339" width="0.375" style="158" customWidth="1"/>
    <col min="3340" max="3592" width="9" style="158"/>
    <col min="3593" max="3593" width="18.625" style="158" customWidth="1"/>
    <col min="3594" max="3594" width="8.125" style="158" customWidth="1"/>
    <col min="3595" max="3595" width="0.375" style="158" customWidth="1"/>
    <col min="3596" max="3848" width="9" style="158"/>
    <col min="3849" max="3849" width="18.625" style="158" customWidth="1"/>
    <col min="3850" max="3850" width="8.125" style="158" customWidth="1"/>
    <col min="3851" max="3851" width="0.375" style="158" customWidth="1"/>
    <col min="3852" max="4104" width="9" style="158"/>
    <col min="4105" max="4105" width="18.625" style="158" customWidth="1"/>
    <col min="4106" max="4106" width="8.125" style="158" customWidth="1"/>
    <col min="4107" max="4107" width="0.375" style="158" customWidth="1"/>
    <col min="4108" max="4360" width="9" style="158"/>
    <col min="4361" max="4361" width="18.625" style="158" customWidth="1"/>
    <col min="4362" max="4362" width="8.125" style="158" customWidth="1"/>
    <col min="4363" max="4363" width="0.375" style="158" customWidth="1"/>
    <col min="4364" max="4616" width="9" style="158"/>
    <col min="4617" max="4617" width="18.625" style="158" customWidth="1"/>
    <col min="4618" max="4618" width="8.125" style="158" customWidth="1"/>
    <col min="4619" max="4619" width="0.375" style="158" customWidth="1"/>
    <col min="4620" max="4872" width="9" style="158"/>
    <col min="4873" max="4873" width="18.625" style="158" customWidth="1"/>
    <col min="4874" max="4874" width="8.125" style="158" customWidth="1"/>
    <col min="4875" max="4875" width="0.375" style="158" customWidth="1"/>
    <col min="4876" max="5128" width="9" style="158"/>
    <col min="5129" max="5129" width="18.625" style="158" customWidth="1"/>
    <col min="5130" max="5130" width="8.125" style="158" customWidth="1"/>
    <col min="5131" max="5131" width="0.375" style="158" customWidth="1"/>
    <col min="5132" max="5384" width="9" style="158"/>
    <col min="5385" max="5385" width="18.625" style="158" customWidth="1"/>
    <col min="5386" max="5386" width="8.125" style="158" customWidth="1"/>
    <col min="5387" max="5387" width="0.375" style="158" customWidth="1"/>
    <col min="5388" max="5640" width="9" style="158"/>
    <col min="5641" max="5641" width="18.625" style="158" customWidth="1"/>
    <col min="5642" max="5642" width="8.125" style="158" customWidth="1"/>
    <col min="5643" max="5643" width="0.375" style="158" customWidth="1"/>
    <col min="5644" max="5896" width="9" style="158"/>
    <col min="5897" max="5897" width="18.625" style="158" customWidth="1"/>
    <col min="5898" max="5898" width="8.125" style="158" customWidth="1"/>
    <col min="5899" max="5899" width="0.375" style="158" customWidth="1"/>
    <col min="5900" max="6152" width="9" style="158"/>
    <col min="6153" max="6153" width="18.625" style="158" customWidth="1"/>
    <col min="6154" max="6154" width="8.125" style="158" customWidth="1"/>
    <col min="6155" max="6155" width="0.375" style="158" customWidth="1"/>
    <col min="6156" max="6408" width="9" style="158"/>
    <col min="6409" max="6409" width="18.625" style="158" customWidth="1"/>
    <col min="6410" max="6410" width="8.125" style="158" customWidth="1"/>
    <col min="6411" max="6411" width="0.375" style="158" customWidth="1"/>
    <col min="6412" max="6664" width="9" style="158"/>
    <col min="6665" max="6665" width="18.625" style="158" customWidth="1"/>
    <col min="6666" max="6666" width="8.125" style="158" customWidth="1"/>
    <col min="6667" max="6667" width="0.375" style="158" customWidth="1"/>
    <col min="6668" max="6920" width="9" style="158"/>
    <col min="6921" max="6921" width="18.625" style="158" customWidth="1"/>
    <col min="6922" max="6922" width="8.125" style="158" customWidth="1"/>
    <col min="6923" max="6923" width="0.375" style="158" customWidth="1"/>
    <col min="6924" max="7176" width="9" style="158"/>
    <col min="7177" max="7177" width="18.625" style="158" customWidth="1"/>
    <col min="7178" max="7178" width="8.125" style="158" customWidth="1"/>
    <col min="7179" max="7179" width="0.375" style="158" customWidth="1"/>
    <col min="7180" max="7432" width="9" style="158"/>
    <col min="7433" max="7433" width="18.625" style="158" customWidth="1"/>
    <col min="7434" max="7434" width="8.125" style="158" customWidth="1"/>
    <col min="7435" max="7435" width="0.375" style="158" customWidth="1"/>
    <col min="7436" max="7688" width="9" style="158"/>
    <col min="7689" max="7689" width="18.625" style="158" customWidth="1"/>
    <col min="7690" max="7690" width="8.125" style="158" customWidth="1"/>
    <col min="7691" max="7691" width="0.375" style="158" customWidth="1"/>
    <col min="7692" max="7944" width="9" style="158"/>
    <col min="7945" max="7945" width="18.625" style="158" customWidth="1"/>
    <col min="7946" max="7946" width="8.125" style="158" customWidth="1"/>
    <col min="7947" max="7947" width="0.375" style="158" customWidth="1"/>
    <col min="7948" max="8200" width="9" style="158"/>
    <col min="8201" max="8201" width="18.625" style="158" customWidth="1"/>
    <col min="8202" max="8202" width="8.125" style="158" customWidth="1"/>
    <col min="8203" max="8203" width="0.375" style="158" customWidth="1"/>
    <col min="8204" max="8456" width="9" style="158"/>
    <col min="8457" max="8457" width="18.625" style="158" customWidth="1"/>
    <col min="8458" max="8458" width="8.125" style="158" customWidth="1"/>
    <col min="8459" max="8459" width="0.375" style="158" customWidth="1"/>
    <col min="8460" max="8712" width="9" style="158"/>
    <col min="8713" max="8713" width="18.625" style="158" customWidth="1"/>
    <col min="8714" max="8714" width="8.125" style="158" customWidth="1"/>
    <col min="8715" max="8715" width="0.375" style="158" customWidth="1"/>
    <col min="8716" max="8968" width="9" style="158"/>
    <col min="8969" max="8969" width="18.625" style="158" customWidth="1"/>
    <col min="8970" max="8970" width="8.125" style="158" customWidth="1"/>
    <col min="8971" max="8971" width="0.375" style="158" customWidth="1"/>
    <col min="8972" max="9224" width="9" style="158"/>
    <col min="9225" max="9225" width="18.625" style="158" customWidth="1"/>
    <col min="9226" max="9226" width="8.125" style="158" customWidth="1"/>
    <col min="9227" max="9227" width="0.375" style="158" customWidth="1"/>
    <col min="9228" max="9480" width="9" style="158"/>
    <col min="9481" max="9481" width="18.625" style="158" customWidth="1"/>
    <col min="9482" max="9482" width="8.125" style="158" customWidth="1"/>
    <col min="9483" max="9483" width="0.375" style="158" customWidth="1"/>
    <col min="9484" max="9736" width="9" style="158"/>
    <col min="9737" max="9737" width="18.625" style="158" customWidth="1"/>
    <col min="9738" max="9738" width="8.125" style="158" customWidth="1"/>
    <col min="9739" max="9739" width="0.375" style="158" customWidth="1"/>
    <col min="9740" max="9992" width="9" style="158"/>
    <col min="9993" max="9993" width="18.625" style="158" customWidth="1"/>
    <col min="9994" max="9994" width="8.125" style="158" customWidth="1"/>
    <col min="9995" max="9995" width="0.375" style="158" customWidth="1"/>
    <col min="9996" max="10248" width="9" style="158"/>
    <col min="10249" max="10249" width="18.625" style="158" customWidth="1"/>
    <col min="10250" max="10250" width="8.125" style="158" customWidth="1"/>
    <col min="10251" max="10251" width="0.375" style="158" customWidth="1"/>
    <col min="10252" max="10504" width="9" style="158"/>
    <col min="10505" max="10505" width="18.625" style="158" customWidth="1"/>
    <col min="10506" max="10506" width="8.125" style="158" customWidth="1"/>
    <col min="10507" max="10507" width="0.375" style="158" customWidth="1"/>
    <col min="10508" max="10760" width="9" style="158"/>
    <col min="10761" max="10761" width="18.625" style="158" customWidth="1"/>
    <col min="10762" max="10762" width="8.125" style="158" customWidth="1"/>
    <col min="10763" max="10763" width="0.375" style="158" customWidth="1"/>
    <col min="10764" max="11016" width="9" style="158"/>
    <col min="11017" max="11017" width="18.625" style="158" customWidth="1"/>
    <col min="11018" max="11018" width="8.125" style="158" customWidth="1"/>
    <col min="11019" max="11019" width="0.375" style="158" customWidth="1"/>
    <col min="11020" max="11272" width="9" style="158"/>
    <col min="11273" max="11273" width="18.625" style="158" customWidth="1"/>
    <col min="11274" max="11274" width="8.125" style="158" customWidth="1"/>
    <col min="11275" max="11275" width="0.375" style="158" customWidth="1"/>
    <col min="11276" max="11528" width="9" style="158"/>
    <col min="11529" max="11529" width="18.625" style="158" customWidth="1"/>
    <col min="11530" max="11530" width="8.125" style="158" customWidth="1"/>
    <col min="11531" max="11531" width="0.375" style="158" customWidth="1"/>
    <col min="11532" max="11784" width="9" style="158"/>
    <col min="11785" max="11785" width="18.625" style="158" customWidth="1"/>
    <col min="11786" max="11786" width="8.125" style="158" customWidth="1"/>
    <col min="11787" max="11787" width="0.375" style="158" customWidth="1"/>
    <col min="11788" max="12040" width="9" style="158"/>
    <col min="12041" max="12041" width="18.625" style="158" customWidth="1"/>
    <col min="12042" max="12042" width="8.125" style="158" customWidth="1"/>
    <col min="12043" max="12043" width="0.375" style="158" customWidth="1"/>
    <col min="12044" max="12296" width="9" style="158"/>
    <col min="12297" max="12297" width="18.625" style="158" customWidth="1"/>
    <col min="12298" max="12298" width="8.125" style="158" customWidth="1"/>
    <col min="12299" max="12299" width="0.375" style="158" customWidth="1"/>
    <col min="12300" max="12552" width="9" style="158"/>
    <col min="12553" max="12553" width="18.625" style="158" customWidth="1"/>
    <col min="12554" max="12554" width="8.125" style="158" customWidth="1"/>
    <col min="12555" max="12555" width="0.375" style="158" customWidth="1"/>
    <col min="12556" max="12808" width="9" style="158"/>
    <col min="12809" max="12809" width="18.625" style="158" customWidth="1"/>
    <col min="12810" max="12810" width="8.125" style="158" customWidth="1"/>
    <col min="12811" max="12811" width="0.375" style="158" customWidth="1"/>
    <col min="12812" max="13064" width="9" style="158"/>
    <col min="13065" max="13065" width="18.625" style="158" customWidth="1"/>
    <col min="13066" max="13066" width="8.125" style="158" customWidth="1"/>
    <col min="13067" max="13067" width="0.375" style="158" customWidth="1"/>
    <col min="13068" max="13320" width="9" style="158"/>
    <col min="13321" max="13321" width="18.625" style="158" customWidth="1"/>
    <col min="13322" max="13322" width="8.125" style="158" customWidth="1"/>
    <col min="13323" max="13323" width="0.375" style="158" customWidth="1"/>
    <col min="13324" max="13576" width="9" style="158"/>
    <col min="13577" max="13577" width="18.625" style="158" customWidth="1"/>
    <col min="13578" max="13578" width="8.125" style="158" customWidth="1"/>
    <col min="13579" max="13579" width="0.375" style="158" customWidth="1"/>
    <col min="13580" max="13832" width="9" style="158"/>
    <col min="13833" max="13833" width="18.625" style="158" customWidth="1"/>
    <col min="13834" max="13834" width="8.125" style="158" customWidth="1"/>
    <col min="13835" max="13835" width="0.375" style="158" customWidth="1"/>
    <col min="13836" max="14088" width="9" style="158"/>
    <col min="14089" max="14089" width="18.625" style="158" customWidth="1"/>
    <col min="14090" max="14090" width="8.125" style="158" customWidth="1"/>
    <col min="14091" max="14091" width="0.375" style="158" customWidth="1"/>
    <col min="14092" max="14344" width="9" style="158"/>
    <col min="14345" max="14345" width="18.625" style="158" customWidth="1"/>
    <col min="14346" max="14346" width="8.125" style="158" customWidth="1"/>
    <col min="14347" max="14347" width="0.375" style="158" customWidth="1"/>
    <col min="14348" max="14600" width="9" style="158"/>
    <col min="14601" max="14601" width="18.625" style="158" customWidth="1"/>
    <col min="14602" max="14602" width="8.125" style="158" customWidth="1"/>
    <col min="14603" max="14603" width="0.375" style="158" customWidth="1"/>
    <col min="14604" max="14856" width="9" style="158"/>
    <col min="14857" max="14857" width="18.625" style="158" customWidth="1"/>
    <col min="14858" max="14858" width="8.125" style="158" customWidth="1"/>
    <col min="14859" max="14859" width="0.375" style="158" customWidth="1"/>
    <col min="14860" max="15112" width="9" style="158"/>
    <col min="15113" max="15113" width="18.625" style="158" customWidth="1"/>
    <col min="15114" max="15114" width="8.125" style="158" customWidth="1"/>
    <col min="15115" max="15115" width="0.375" style="158" customWidth="1"/>
    <col min="15116" max="15368" width="9" style="158"/>
    <col min="15369" max="15369" width="18.625" style="158" customWidth="1"/>
    <col min="15370" max="15370" width="8.125" style="158" customWidth="1"/>
    <col min="15371" max="15371" width="0.375" style="158" customWidth="1"/>
    <col min="15372" max="15624" width="9" style="158"/>
    <col min="15625" max="15625" width="18.625" style="158" customWidth="1"/>
    <col min="15626" max="15626" width="8.125" style="158" customWidth="1"/>
    <col min="15627" max="15627" width="0.375" style="158" customWidth="1"/>
    <col min="15628" max="15880" width="9" style="158"/>
    <col min="15881" max="15881" width="18.625" style="158" customWidth="1"/>
    <col min="15882" max="15882" width="8.125" style="158" customWidth="1"/>
    <col min="15883" max="15883" width="0.375" style="158" customWidth="1"/>
    <col min="15884" max="16136" width="9" style="158"/>
    <col min="16137" max="16137" width="18.625" style="158" customWidth="1"/>
    <col min="16138" max="16138" width="8.125" style="158" customWidth="1"/>
    <col min="16139" max="16139" width="0.375" style="158" customWidth="1"/>
    <col min="16140" max="16384" width="9" style="158"/>
  </cols>
  <sheetData>
    <row r="1" spans="1:11">
      <c r="A1" s="159"/>
      <c r="B1" s="159"/>
      <c r="C1" s="159"/>
      <c r="D1" s="159"/>
      <c r="E1" s="159"/>
      <c r="F1" s="159"/>
      <c r="G1" s="159"/>
      <c r="H1" s="159"/>
      <c r="I1" s="159"/>
    </row>
    <row r="2" spans="1:11" ht="31.5">
      <c r="A2" s="177" t="s">
        <v>3</v>
      </c>
      <c r="B2" s="177"/>
      <c r="C2" s="177"/>
      <c r="D2" s="177"/>
      <c r="E2" s="177"/>
      <c r="F2" s="177"/>
      <c r="G2" s="177"/>
      <c r="H2" s="177"/>
      <c r="I2" s="177"/>
    </row>
    <row r="3" spans="1:11" ht="27">
      <c r="A3" s="160"/>
      <c r="B3" s="160"/>
      <c r="C3" s="160"/>
      <c r="D3" s="160"/>
      <c r="E3" s="160"/>
      <c r="F3" s="160"/>
      <c r="G3" s="160"/>
      <c r="H3" s="160"/>
      <c r="I3" s="160"/>
    </row>
    <row r="4" spans="1:11" ht="26.25" customHeight="1">
      <c r="A4" s="176" t="s">
        <v>4</v>
      </c>
      <c r="B4" s="176"/>
      <c r="C4" s="176"/>
      <c r="D4" s="176"/>
      <c r="E4" s="176"/>
      <c r="F4" s="176"/>
      <c r="G4" s="176"/>
      <c r="H4" s="176"/>
      <c r="I4" s="176"/>
      <c r="J4" s="176"/>
      <c r="K4" s="161"/>
    </row>
    <row r="5" spans="1:11" ht="26.25" customHeight="1">
      <c r="A5" s="176" t="s">
        <v>5</v>
      </c>
      <c r="B5" s="176"/>
      <c r="C5" s="176"/>
      <c r="D5" s="176"/>
      <c r="E5" s="176"/>
      <c r="F5" s="176"/>
      <c r="G5" s="176"/>
      <c r="H5" s="176"/>
      <c r="I5" s="176"/>
      <c r="J5" s="176"/>
      <c r="K5" s="161"/>
    </row>
    <row r="6" spans="1:11" ht="26.25" customHeight="1">
      <c r="A6" s="176" t="s">
        <v>6</v>
      </c>
      <c r="B6" s="176"/>
      <c r="C6" s="176"/>
      <c r="D6" s="176"/>
      <c r="E6" s="176"/>
      <c r="F6" s="176"/>
      <c r="G6" s="176"/>
      <c r="H6" s="176"/>
      <c r="I6" s="176"/>
      <c r="J6" s="176"/>
      <c r="K6" s="161"/>
    </row>
    <row r="7" spans="1:11" ht="26.25" customHeight="1">
      <c r="A7" s="176" t="s">
        <v>7</v>
      </c>
      <c r="B7" s="176"/>
      <c r="C7" s="176"/>
      <c r="D7" s="176"/>
      <c r="E7" s="176"/>
      <c r="F7" s="176"/>
      <c r="G7" s="176"/>
      <c r="H7" s="176"/>
      <c r="I7" s="176"/>
      <c r="J7" s="176"/>
      <c r="K7" s="161"/>
    </row>
    <row r="8" spans="1:11" ht="26.25" customHeight="1">
      <c r="A8" s="176" t="s">
        <v>8</v>
      </c>
      <c r="B8" s="176"/>
      <c r="C8" s="176"/>
      <c r="D8" s="176"/>
      <c r="E8" s="176"/>
      <c r="F8" s="176"/>
      <c r="G8" s="176"/>
      <c r="H8" s="176"/>
      <c r="I8" s="176"/>
      <c r="J8" s="176"/>
      <c r="K8" s="161"/>
    </row>
    <row r="9" spans="1:11" ht="26.25" customHeight="1">
      <c r="A9" s="176" t="s">
        <v>9</v>
      </c>
      <c r="B9" s="176"/>
      <c r="C9" s="176"/>
      <c r="D9" s="176"/>
      <c r="E9" s="176"/>
      <c r="F9" s="176"/>
      <c r="G9" s="176"/>
      <c r="H9" s="176"/>
      <c r="I9" s="176"/>
      <c r="J9" s="176"/>
      <c r="K9" s="161"/>
    </row>
    <row r="10" spans="1:11" ht="26.25" customHeight="1">
      <c r="A10" s="176" t="s">
        <v>10</v>
      </c>
      <c r="B10" s="176"/>
      <c r="C10" s="176"/>
      <c r="D10" s="176"/>
      <c r="E10" s="176"/>
      <c r="F10" s="176"/>
      <c r="G10" s="176"/>
      <c r="H10" s="176"/>
      <c r="I10" s="176"/>
      <c r="J10" s="176"/>
      <c r="K10" s="161"/>
    </row>
    <row r="11" spans="1:11" ht="26.25" customHeight="1">
      <c r="A11" s="176" t="s">
        <v>11</v>
      </c>
      <c r="B11" s="176"/>
      <c r="C11" s="176"/>
      <c r="D11" s="176"/>
      <c r="E11" s="176"/>
      <c r="F11" s="176"/>
      <c r="G11" s="176"/>
      <c r="H11" s="176"/>
      <c r="I11" s="176"/>
      <c r="J11" s="176"/>
    </row>
    <row r="12" spans="1:11" ht="26.25" customHeight="1">
      <c r="A12" s="176" t="s">
        <v>12</v>
      </c>
      <c r="B12" s="176"/>
      <c r="C12" s="176"/>
      <c r="D12" s="176"/>
      <c r="E12" s="176"/>
      <c r="F12" s="176"/>
      <c r="G12" s="176"/>
      <c r="H12" s="176"/>
      <c r="I12" s="176"/>
      <c r="J12" s="176"/>
    </row>
    <row r="13" spans="1:11" ht="26.25" customHeight="1">
      <c r="A13" s="176" t="s">
        <v>13</v>
      </c>
      <c r="B13" s="176"/>
      <c r="C13" s="176"/>
      <c r="D13" s="176"/>
      <c r="E13" s="176"/>
      <c r="F13" s="176"/>
      <c r="G13" s="176"/>
      <c r="H13" s="176"/>
      <c r="I13" s="176"/>
      <c r="J13" s="176"/>
    </row>
    <row r="14" spans="1:11" ht="26.25" customHeight="1">
      <c r="A14" s="176" t="s">
        <v>14</v>
      </c>
      <c r="B14" s="176"/>
      <c r="C14" s="176"/>
      <c r="D14" s="176"/>
      <c r="E14" s="176"/>
      <c r="F14" s="176"/>
      <c r="G14" s="176"/>
      <c r="H14" s="176"/>
      <c r="I14" s="176"/>
      <c r="J14" s="176"/>
    </row>
    <row r="15" spans="1:11" ht="26.25" customHeight="1">
      <c r="A15" s="176" t="s">
        <v>15</v>
      </c>
      <c r="B15" s="176"/>
      <c r="C15" s="176"/>
      <c r="D15" s="176"/>
      <c r="E15" s="176"/>
      <c r="F15" s="176"/>
      <c r="G15" s="176"/>
      <c r="H15" s="176"/>
      <c r="I15" s="176"/>
      <c r="J15" s="176"/>
    </row>
    <row r="16" spans="1:11" ht="26.25" customHeight="1">
      <c r="A16" s="176" t="s">
        <v>16</v>
      </c>
      <c r="B16" s="176"/>
      <c r="C16" s="176"/>
      <c r="D16" s="176"/>
      <c r="E16" s="176"/>
      <c r="F16" s="176"/>
      <c r="G16" s="176"/>
      <c r="H16" s="176"/>
      <c r="I16" s="176"/>
      <c r="J16" s="176"/>
    </row>
    <row r="17" spans="1:10" ht="26.25" customHeight="1">
      <c r="A17" s="176" t="s">
        <v>17</v>
      </c>
      <c r="B17" s="176"/>
      <c r="C17" s="176"/>
      <c r="D17" s="176"/>
      <c r="E17" s="176"/>
      <c r="F17" s="176"/>
      <c r="G17" s="176"/>
      <c r="H17" s="176"/>
      <c r="I17" s="176"/>
      <c r="J17" s="176"/>
    </row>
    <row r="18" spans="1:10" ht="26.25" customHeight="1">
      <c r="A18" s="176" t="s">
        <v>18</v>
      </c>
      <c r="B18" s="176"/>
      <c r="C18" s="176"/>
      <c r="D18" s="176"/>
      <c r="E18" s="176"/>
      <c r="F18" s="176"/>
      <c r="G18" s="176"/>
      <c r="H18" s="176"/>
      <c r="I18" s="176"/>
      <c r="J18" s="176"/>
    </row>
    <row r="19" spans="1:10" ht="26.25" customHeight="1">
      <c r="A19" s="176" t="s">
        <v>19</v>
      </c>
      <c r="B19" s="176"/>
      <c r="C19" s="176"/>
      <c r="D19" s="176"/>
      <c r="E19" s="176"/>
      <c r="F19" s="176"/>
      <c r="G19" s="176"/>
      <c r="H19" s="176"/>
      <c r="I19" s="176"/>
      <c r="J19" s="176"/>
    </row>
    <row r="20" spans="1:10" ht="26.25" customHeight="1">
      <c r="A20" s="176" t="s">
        <v>20</v>
      </c>
      <c r="B20" s="176"/>
      <c r="C20" s="176"/>
      <c r="D20" s="176"/>
      <c r="E20" s="176"/>
      <c r="F20" s="176"/>
      <c r="G20" s="176"/>
      <c r="H20" s="176"/>
      <c r="I20" s="176"/>
      <c r="J20" s="176"/>
    </row>
    <row r="21" spans="1:10" ht="29.25" customHeight="1">
      <c r="A21" s="176" t="s">
        <v>21</v>
      </c>
      <c r="B21" s="176"/>
      <c r="C21" s="176"/>
      <c r="D21" s="176"/>
      <c r="E21" s="176"/>
      <c r="F21" s="176"/>
      <c r="G21" s="176"/>
      <c r="H21" s="176"/>
      <c r="I21" s="176"/>
      <c r="J21" s="176"/>
    </row>
    <row r="22" spans="1:10" ht="29.25" customHeight="1">
      <c r="A22" s="176" t="s">
        <v>22</v>
      </c>
      <c r="B22" s="176"/>
      <c r="C22" s="176"/>
      <c r="D22" s="176"/>
      <c r="E22" s="176"/>
      <c r="F22" s="176"/>
      <c r="G22" s="176"/>
      <c r="H22" s="176"/>
      <c r="I22" s="176"/>
      <c r="J22" s="176"/>
    </row>
    <row r="23" spans="1:10" ht="29.25" customHeight="1">
      <c r="A23" s="176" t="s">
        <v>23</v>
      </c>
      <c r="B23" s="176"/>
      <c r="C23" s="176"/>
      <c r="D23" s="176"/>
      <c r="E23" s="176"/>
      <c r="F23" s="176"/>
      <c r="G23" s="176"/>
      <c r="H23" s="176"/>
      <c r="I23" s="176"/>
      <c r="J23" s="176"/>
    </row>
    <row r="24" spans="1:10" ht="20.25">
      <c r="A24" s="176"/>
      <c r="B24" s="176"/>
      <c r="C24" s="176"/>
      <c r="D24" s="176"/>
      <c r="E24" s="176"/>
      <c r="F24" s="176"/>
      <c r="G24" s="176"/>
      <c r="H24" s="176"/>
      <c r="I24" s="176"/>
      <c r="J24" s="176"/>
    </row>
    <row r="25" spans="1:10" ht="20.25">
      <c r="A25" s="176"/>
      <c r="B25" s="176"/>
      <c r="C25" s="176"/>
      <c r="D25" s="176"/>
      <c r="E25" s="176"/>
      <c r="F25" s="176"/>
      <c r="G25" s="176"/>
      <c r="H25" s="176"/>
      <c r="I25" s="176"/>
      <c r="J25" s="176"/>
    </row>
    <row r="26" spans="1:10" ht="20.25">
      <c r="A26" s="176"/>
      <c r="B26" s="176"/>
      <c r="C26" s="176"/>
      <c r="D26" s="176"/>
      <c r="E26" s="176"/>
      <c r="F26" s="176"/>
      <c r="G26" s="176"/>
      <c r="H26" s="176"/>
      <c r="I26" s="176"/>
      <c r="J26" s="176"/>
    </row>
    <row r="27" spans="1:10" ht="20.25">
      <c r="A27" s="176"/>
      <c r="B27" s="176"/>
      <c r="C27" s="176"/>
      <c r="D27" s="176"/>
      <c r="E27" s="176"/>
      <c r="F27" s="176"/>
      <c r="G27" s="176"/>
      <c r="H27" s="176"/>
      <c r="I27" s="176"/>
      <c r="J27" s="176"/>
    </row>
  </sheetData>
  <mergeCells count="25">
    <mergeCell ref="A2:I2"/>
    <mergeCell ref="A4:J4"/>
    <mergeCell ref="A5:J5"/>
    <mergeCell ref="A6:J6"/>
    <mergeCell ref="A7:J7"/>
    <mergeCell ref="A8:J8"/>
    <mergeCell ref="A9:J9"/>
    <mergeCell ref="A10:J10"/>
    <mergeCell ref="A11:J11"/>
    <mergeCell ref="A12:J12"/>
    <mergeCell ref="A13:J13"/>
    <mergeCell ref="A14:J14"/>
    <mergeCell ref="A15:J15"/>
    <mergeCell ref="A16:J16"/>
    <mergeCell ref="A17:J17"/>
    <mergeCell ref="A18:J18"/>
    <mergeCell ref="A19:J19"/>
    <mergeCell ref="A20:J20"/>
    <mergeCell ref="A21:J21"/>
    <mergeCell ref="A22:J22"/>
    <mergeCell ref="A23:J23"/>
    <mergeCell ref="A24:J24"/>
    <mergeCell ref="A25:J25"/>
    <mergeCell ref="A26:J26"/>
    <mergeCell ref="A27:J27"/>
  </mergeCells>
  <phoneticPr fontId="5" type="noConversion"/>
  <pageMargins left="0.70833333333333304" right="0.70833333333333304" top="0.74791666666666701" bottom="0.74791666666666701" header="0.31458333333333299" footer="0.31458333333333299"/>
  <pageSetup paperSize="9" scale="80"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37"/>
  <sheetViews>
    <sheetView showGridLines="0" showZeros="0" topLeftCell="A22" workbookViewId="0">
      <selection activeCell="E33" sqref="E33"/>
    </sheetView>
  </sheetViews>
  <sheetFormatPr defaultColWidth="9" defaultRowHeight="14.25"/>
  <cols>
    <col min="1" max="1" width="42.125" style="47" customWidth="1"/>
    <col min="2" max="2" width="13.25" style="47" customWidth="1"/>
    <col min="3" max="3" width="13.75" style="47" customWidth="1"/>
    <col min="4" max="4" width="13.875" style="47" customWidth="1"/>
    <col min="5" max="5" width="17.375" style="47" customWidth="1"/>
    <col min="6" max="6" width="15.25" style="47" customWidth="1"/>
    <col min="7" max="7" width="28" style="47" customWidth="1"/>
    <col min="8" max="8" width="15.625" style="47" customWidth="1"/>
    <col min="9" max="9" width="18.25" style="47" customWidth="1"/>
    <col min="10" max="10" width="17.625" style="47" customWidth="1"/>
    <col min="11" max="12" width="17.875" style="47" customWidth="1"/>
    <col min="13" max="255" width="9" style="47"/>
    <col min="256" max="256" width="32.875" style="47" customWidth="1"/>
    <col min="257" max="257" width="12.375" style="47" customWidth="1"/>
    <col min="258" max="258" width="23" style="47" customWidth="1"/>
    <col min="259" max="259" width="11.25" style="47" customWidth="1"/>
    <col min="260" max="260" width="13.875" style="47" customWidth="1"/>
    <col min="261" max="261" width="17.375" style="47" customWidth="1"/>
    <col min="262" max="262" width="15.25" style="47" customWidth="1"/>
    <col min="263" max="263" width="28" style="47" customWidth="1"/>
    <col min="264" max="264" width="15.625" style="47" customWidth="1"/>
    <col min="265" max="265" width="18.25" style="47" customWidth="1"/>
    <col min="266" max="266" width="17.625" style="47" customWidth="1"/>
    <col min="267" max="268" width="17.875" style="47" customWidth="1"/>
    <col min="269" max="511" width="9" style="47"/>
    <col min="512" max="512" width="32.875" style="47" customWidth="1"/>
    <col min="513" max="513" width="12.375" style="47" customWidth="1"/>
    <col min="514" max="514" width="23" style="47" customWidth="1"/>
    <col min="515" max="515" width="11.25" style="47" customWidth="1"/>
    <col min="516" max="516" width="13.875" style="47" customWidth="1"/>
    <col min="517" max="517" width="17.375" style="47" customWidth="1"/>
    <col min="518" max="518" width="15.25" style="47" customWidth="1"/>
    <col min="519" max="519" width="28" style="47" customWidth="1"/>
    <col min="520" max="520" width="15.625" style="47" customWidth="1"/>
    <col min="521" max="521" width="18.25" style="47" customWidth="1"/>
    <col min="522" max="522" width="17.625" style="47" customWidth="1"/>
    <col min="523" max="524" width="17.875" style="47" customWidth="1"/>
    <col min="525" max="767" width="9" style="47"/>
    <col min="768" max="768" width="32.875" style="47" customWidth="1"/>
    <col min="769" max="769" width="12.375" style="47" customWidth="1"/>
    <col min="770" max="770" width="23" style="47" customWidth="1"/>
    <col min="771" max="771" width="11.25" style="47" customWidth="1"/>
    <col min="772" max="772" width="13.875" style="47" customWidth="1"/>
    <col min="773" max="773" width="17.375" style="47" customWidth="1"/>
    <col min="774" max="774" width="15.25" style="47" customWidth="1"/>
    <col min="775" max="775" width="28" style="47" customWidth="1"/>
    <col min="776" max="776" width="15.625" style="47" customWidth="1"/>
    <col min="777" max="777" width="18.25" style="47" customWidth="1"/>
    <col min="778" max="778" width="17.625" style="47" customWidth="1"/>
    <col min="779" max="780" width="17.875" style="47" customWidth="1"/>
    <col min="781" max="1023" width="9" style="47"/>
    <col min="1024" max="1024" width="32.875" style="47" customWidth="1"/>
    <col min="1025" max="1025" width="12.375" style="47" customWidth="1"/>
    <col min="1026" max="1026" width="23" style="47" customWidth="1"/>
    <col min="1027" max="1027" width="11.25" style="47" customWidth="1"/>
    <col min="1028" max="1028" width="13.875" style="47" customWidth="1"/>
    <col min="1029" max="1029" width="17.375" style="47" customWidth="1"/>
    <col min="1030" max="1030" width="15.25" style="47" customWidth="1"/>
    <col min="1031" max="1031" width="28" style="47" customWidth="1"/>
    <col min="1032" max="1032" width="15.625" style="47" customWidth="1"/>
    <col min="1033" max="1033" width="18.25" style="47" customWidth="1"/>
    <col min="1034" max="1034" width="17.625" style="47" customWidth="1"/>
    <col min="1035" max="1036" width="17.875" style="47" customWidth="1"/>
    <col min="1037" max="1279" width="9" style="47"/>
    <col min="1280" max="1280" width="32.875" style="47" customWidth="1"/>
    <col min="1281" max="1281" width="12.375" style="47" customWidth="1"/>
    <col min="1282" max="1282" width="23" style="47" customWidth="1"/>
    <col min="1283" max="1283" width="11.25" style="47" customWidth="1"/>
    <col min="1284" max="1284" width="13.875" style="47" customWidth="1"/>
    <col min="1285" max="1285" width="17.375" style="47" customWidth="1"/>
    <col min="1286" max="1286" width="15.25" style="47" customWidth="1"/>
    <col min="1287" max="1287" width="28" style="47" customWidth="1"/>
    <col min="1288" max="1288" width="15.625" style="47" customWidth="1"/>
    <col min="1289" max="1289" width="18.25" style="47" customWidth="1"/>
    <col min="1290" max="1290" width="17.625" style="47" customWidth="1"/>
    <col min="1291" max="1292" width="17.875" style="47" customWidth="1"/>
    <col min="1293" max="1535" width="9" style="47"/>
    <col min="1536" max="1536" width="32.875" style="47" customWidth="1"/>
    <col min="1537" max="1537" width="12.375" style="47" customWidth="1"/>
    <col min="1538" max="1538" width="23" style="47" customWidth="1"/>
    <col min="1539" max="1539" width="11.25" style="47" customWidth="1"/>
    <col min="1540" max="1540" width="13.875" style="47" customWidth="1"/>
    <col min="1541" max="1541" width="17.375" style="47" customWidth="1"/>
    <col min="1542" max="1542" width="15.25" style="47" customWidth="1"/>
    <col min="1543" max="1543" width="28" style="47" customWidth="1"/>
    <col min="1544" max="1544" width="15.625" style="47" customWidth="1"/>
    <col min="1545" max="1545" width="18.25" style="47" customWidth="1"/>
    <col min="1546" max="1546" width="17.625" style="47" customWidth="1"/>
    <col min="1547" max="1548" width="17.875" style="47" customWidth="1"/>
    <col min="1549" max="1791" width="9" style="47"/>
    <col min="1792" max="1792" width="32.875" style="47" customWidth="1"/>
    <col min="1793" max="1793" width="12.375" style="47" customWidth="1"/>
    <col min="1794" max="1794" width="23" style="47" customWidth="1"/>
    <col min="1795" max="1795" width="11.25" style="47" customWidth="1"/>
    <col min="1796" max="1796" width="13.875" style="47" customWidth="1"/>
    <col min="1797" max="1797" width="17.375" style="47" customWidth="1"/>
    <col min="1798" max="1798" width="15.25" style="47" customWidth="1"/>
    <col min="1799" max="1799" width="28" style="47" customWidth="1"/>
    <col min="1800" max="1800" width="15.625" style="47" customWidth="1"/>
    <col min="1801" max="1801" width="18.25" style="47" customWidth="1"/>
    <col min="1802" max="1802" width="17.625" style="47" customWidth="1"/>
    <col min="1803" max="1804" width="17.875" style="47" customWidth="1"/>
    <col min="1805" max="2047" width="9" style="47"/>
    <col min="2048" max="2048" width="32.875" style="47" customWidth="1"/>
    <col min="2049" max="2049" width="12.375" style="47" customWidth="1"/>
    <col min="2050" max="2050" width="23" style="47" customWidth="1"/>
    <col min="2051" max="2051" width="11.25" style="47" customWidth="1"/>
    <col min="2052" max="2052" width="13.875" style="47" customWidth="1"/>
    <col min="2053" max="2053" width="17.375" style="47" customWidth="1"/>
    <col min="2054" max="2054" width="15.25" style="47" customWidth="1"/>
    <col min="2055" max="2055" width="28" style="47" customWidth="1"/>
    <col min="2056" max="2056" width="15.625" style="47" customWidth="1"/>
    <col min="2057" max="2057" width="18.25" style="47" customWidth="1"/>
    <col min="2058" max="2058" width="17.625" style="47" customWidth="1"/>
    <col min="2059" max="2060" width="17.875" style="47" customWidth="1"/>
    <col min="2061" max="2303" width="9" style="47"/>
    <col min="2304" max="2304" width="32.875" style="47" customWidth="1"/>
    <col min="2305" max="2305" width="12.375" style="47" customWidth="1"/>
    <col min="2306" max="2306" width="23" style="47" customWidth="1"/>
    <col min="2307" max="2307" width="11.25" style="47" customWidth="1"/>
    <col min="2308" max="2308" width="13.875" style="47" customWidth="1"/>
    <col min="2309" max="2309" width="17.375" style="47" customWidth="1"/>
    <col min="2310" max="2310" width="15.25" style="47" customWidth="1"/>
    <col min="2311" max="2311" width="28" style="47" customWidth="1"/>
    <col min="2312" max="2312" width="15.625" style="47" customWidth="1"/>
    <col min="2313" max="2313" width="18.25" style="47" customWidth="1"/>
    <col min="2314" max="2314" width="17.625" style="47" customWidth="1"/>
    <col min="2315" max="2316" width="17.875" style="47" customWidth="1"/>
    <col min="2317" max="2559" width="9" style="47"/>
    <col min="2560" max="2560" width="32.875" style="47" customWidth="1"/>
    <col min="2561" max="2561" width="12.375" style="47" customWidth="1"/>
    <col min="2562" max="2562" width="23" style="47" customWidth="1"/>
    <col min="2563" max="2563" width="11.25" style="47" customWidth="1"/>
    <col min="2564" max="2564" width="13.875" style="47" customWidth="1"/>
    <col min="2565" max="2565" width="17.375" style="47" customWidth="1"/>
    <col min="2566" max="2566" width="15.25" style="47" customWidth="1"/>
    <col min="2567" max="2567" width="28" style="47" customWidth="1"/>
    <col min="2568" max="2568" width="15.625" style="47" customWidth="1"/>
    <col min="2569" max="2569" width="18.25" style="47" customWidth="1"/>
    <col min="2570" max="2570" width="17.625" style="47" customWidth="1"/>
    <col min="2571" max="2572" width="17.875" style="47" customWidth="1"/>
    <col min="2573" max="2815" width="9" style="47"/>
    <col min="2816" max="2816" width="32.875" style="47" customWidth="1"/>
    <col min="2817" max="2817" width="12.375" style="47" customWidth="1"/>
    <col min="2818" max="2818" width="23" style="47" customWidth="1"/>
    <col min="2819" max="2819" width="11.25" style="47" customWidth="1"/>
    <col min="2820" max="2820" width="13.875" style="47" customWidth="1"/>
    <col min="2821" max="2821" width="17.375" style="47" customWidth="1"/>
    <col min="2822" max="2822" width="15.25" style="47" customWidth="1"/>
    <col min="2823" max="2823" width="28" style="47" customWidth="1"/>
    <col min="2824" max="2824" width="15.625" style="47" customWidth="1"/>
    <col min="2825" max="2825" width="18.25" style="47" customWidth="1"/>
    <col min="2826" max="2826" width="17.625" style="47" customWidth="1"/>
    <col min="2827" max="2828" width="17.875" style="47" customWidth="1"/>
    <col min="2829" max="3071" width="9" style="47"/>
    <col min="3072" max="3072" width="32.875" style="47" customWidth="1"/>
    <col min="3073" max="3073" width="12.375" style="47" customWidth="1"/>
    <col min="3074" max="3074" width="23" style="47" customWidth="1"/>
    <col min="3075" max="3075" width="11.25" style="47" customWidth="1"/>
    <col min="3076" max="3076" width="13.875" style="47" customWidth="1"/>
    <col min="3077" max="3077" width="17.375" style="47" customWidth="1"/>
    <col min="3078" max="3078" width="15.25" style="47" customWidth="1"/>
    <col min="3079" max="3079" width="28" style="47" customWidth="1"/>
    <col min="3080" max="3080" width="15.625" style="47" customWidth="1"/>
    <col min="3081" max="3081" width="18.25" style="47" customWidth="1"/>
    <col min="3082" max="3082" width="17.625" style="47" customWidth="1"/>
    <col min="3083" max="3084" width="17.875" style="47" customWidth="1"/>
    <col min="3085" max="3327" width="9" style="47"/>
    <col min="3328" max="3328" width="32.875" style="47" customWidth="1"/>
    <col min="3329" max="3329" width="12.375" style="47" customWidth="1"/>
    <col min="3330" max="3330" width="23" style="47" customWidth="1"/>
    <col min="3331" max="3331" width="11.25" style="47" customWidth="1"/>
    <col min="3332" max="3332" width="13.875" style="47" customWidth="1"/>
    <col min="3333" max="3333" width="17.375" style="47" customWidth="1"/>
    <col min="3334" max="3334" width="15.25" style="47" customWidth="1"/>
    <col min="3335" max="3335" width="28" style="47" customWidth="1"/>
    <col min="3336" max="3336" width="15.625" style="47" customWidth="1"/>
    <col min="3337" max="3337" width="18.25" style="47" customWidth="1"/>
    <col min="3338" max="3338" width="17.625" style="47" customWidth="1"/>
    <col min="3339" max="3340" width="17.875" style="47" customWidth="1"/>
    <col min="3341" max="3583" width="9" style="47"/>
    <col min="3584" max="3584" width="32.875" style="47" customWidth="1"/>
    <col min="3585" max="3585" width="12.375" style="47" customWidth="1"/>
    <col min="3586" max="3586" width="23" style="47" customWidth="1"/>
    <col min="3587" max="3587" width="11.25" style="47" customWidth="1"/>
    <col min="3588" max="3588" width="13.875" style="47" customWidth="1"/>
    <col min="3589" max="3589" width="17.375" style="47" customWidth="1"/>
    <col min="3590" max="3590" width="15.25" style="47" customWidth="1"/>
    <col min="3591" max="3591" width="28" style="47" customWidth="1"/>
    <col min="3592" max="3592" width="15.625" style="47" customWidth="1"/>
    <col min="3593" max="3593" width="18.25" style="47" customWidth="1"/>
    <col min="3594" max="3594" width="17.625" style="47" customWidth="1"/>
    <col min="3595" max="3596" width="17.875" style="47" customWidth="1"/>
    <col min="3597" max="3839" width="9" style="47"/>
    <col min="3840" max="3840" width="32.875" style="47" customWidth="1"/>
    <col min="3841" max="3841" width="12.375" style="47" customWidth="1"/>
    <col min="3842" max="3842" width="23" style="47" customWidth="1"/>
    <col min="3843" max="3843" width="11.25" style="47" customWidth="1"/>
    <col min="3844" max="3844" width="13.875" style="47" customWidth="1"/>
    <col min="3845" max="3845" width="17.375" style="47" customWidth="1"/>
    <col min="3846" max="3846" width="15.25" style="47" customWidth="1"/>
    <col min="3847" max="3847" width="28" style="47" customWidth="1"/>
    <col min="3848" max="3848" width="15.625" style="47" customWidth="1"/>
    <col min="3849" max="3849" width="18.25" style="47" customWidth="1"/>
    <col min="3850" max="3850" width="17.625" style="47" customWidth="1"/>
    <col min="3851" max="3852" width="17.875" style="47" customWidth="1"/>
    <col min="3853" max="4095" width="9" style="47"/>
    <col min="4096" max="4096" width="32.875" style="47" customWidth="1"/>
    <col min="4097" max="4097" width="12.375" style="47" customWidth="1"/>
    <col min="4098" max="4098" width="23" style="47" customWidth="1"/>
    <col min="4099" max="4099" width="11.25" style="47" customWidth="1"/>
    <col min="4100" max="4100" width="13.875" style="47" customWidth="1"/>
    <col min="4101" max="4101" width="17.375" style="47" customWidth="1"/>
    <col min="4102" max="4102" width="15.25" style="47" customWidth="1"/>
    <col min="4103" max="4103" width="28" style="47" customWidth="1"/>
    <col min="4104" max="4104" width="15.625" style="47" customWidth="1"/>
    <col min="4105" max="4105" width="18.25" style="47" customWidth="1"/>
    <col min="4106" max="4106" width="17.625" style="47" customWidth="1"/>
    <col min="4107" max="4108" width="17.875" style="47" customWidth="1"/>
    <col min="4109" max="4351" width="9" style="47"/>
    <col min="4352" max="4352" width="32.875" style="47" customWidth="1"/>
    <col min="4353" max="4353" width="12.375" style="47" customWidth="1"/>
    <col min="4354" max="4354" width="23" style="47" customWidth="1"/>
    <col min="4355" max="4355" width="11.25" style="47" customWidth="1"/>
    <col min="4356" max="4356" width="13.875" style="47" customWidth="1"/>
    <col min="4357" max="4357" width="17.375" style="47" customWidth="1"/>
    <col min="4358" max="4358" width="15.25" style="47" customWidth="1"/>
    <col min="4359" max="4359" width="28" style="47" customWidth="1"/>
    <col min="4360" max="4360" width="15.625" style="47" customWidth="1"/>
    <col min="4361" max="4361" width="18.25" style="47" customWidth="1"/>
    <col min="4362" max="4362" width="17.625" style="47" customWidth="1"/>
    <col min="4363" max="4364" width="17.875" style="47" customWidth="1"/>
    <col min="4365" max="4607" width="9" style="47"/>
    <col min="4608" max="4608" width="32.875" style="47" customWidth="1"/>
    <col min="4609" max="4609" width="12.375" style="47" customWidth="1"/>
    <col min="4610" max="4610" width="23" style="47" customWidth="1"/>
    <col min="4611" max="4611" width="11.25" style="47" customWidth="1"/>
    <col min="4612" max="4612" width="13.875" style="47" customWidth="1"/>
    <col min="4613" max="4613" width="17.375" style="47" customWidth="1"/>
    <col min="4614" max="4614" width="15.25" style="47" customWidth="1"/>
    <col min="4615" max="4615" width="28" style="47" customWidth="1"/>
    <col min="4616" max="4616" width="15.625" style="47" customWidth="1"/>
    <col min="4617" max="4617" width="18.25" style="47" customWidth="1"/>
    <col min="4618" max="4618" width="17.625" style="47" customWidth="1"/>
    <col min="4619" max="4620" width="17.875" style="47" customWidth="1"/>
    <col min="4621" max="4863" width="9" style="47"/>
    <col min="4864" max="4864" width="32.875" style="47" customWidth="1"/>
    <col min="4865" max="4865" width="12.375" style="47" customWidth="1"/>
    <col min="4866" max="4866" width="23" style="47" customWidth="1"/>
    <col min="4867" max="4867" width="11.25" style="47" customWidth="1"/>
    <col min="4868" max="4868" width="13.875" style="47" customWidth="1"/>
    <col min="4869" max="4869" width="17.375" style="47" customWidth="1"/>
    <col min="4870" max="4870" width="15.25" style="47" customWidth="1"/>
    <col min="4871" max="4871" width="28" style="47" customWidth="1"/>
    <col min="4872" max="4872" width="15.625" style="47" customWidth="1"/>
    <col min="4873" max="4873" width="18.25" style="47" customWidth="1"/>
    <col min="4874" max="4874" width="17.625" style="47" customWidth="1"/>
    <col min="4875" max="4876" width="17.875" style="47" customWidth="1"/>
    <col min="4877" max="5119" width="9" style="47"/>
    <col min="5120" max="5120" width="32.875" style="47" customWidth="1"/>
    <col min="5121" max="5121" width="12.375" style="47" customWidth="1"/>
    <col min="5122" max="5122" width="23" style="47" customWidth="1"/>
    <col min="5123" max="5123" width="11.25" style="47" customWidth="1"/>
    <col min="5124" max="5124" width="13.875" style="47" customWidth="1"/>
    <col min="5125" max="5125" width="17.375" style="47" customWidth="1"/>
    <col min="5126" max="5126" width="15.25" style="47" customWidth="1"/>
    <col min="5127" max="5127" width="28" style="47" customWidth="1"/>
    <col min="5128" max="5128" width="15.625" style="47" customWidth="1"/>
    <col min="5129" max="5129" width="18.25" style="47" customWidth="1"/>
    <col min="5130" max="5130" width="17.625" style="47" customWidth="1"/>
    <col min="5131" max="5132" width="17.875" style="47" customWidth="1"/>
    <col min="5133" max="5375" width="9" style="47"/>
    <col min="5376" max="5376" width="32.875" style="47" customWidth="1"/>
    <col min="5377" max="5377" width="12.375" style="47" customWidth="1"/>
    <col min="5378" max="5378" width="23" style="47" customWidth="1"/>
    <col min="5379" max="5379" width="11.25" style="47" customWidth="1"/>
    <col min="5380" max="5380" width="13.875" style="47" customWidth="1"/>
    <col min="5381" max="5381" width="17.375" style="47" customWidth="1"/>
    <col min="5382" max="5382" width="15.25" style="47" customWidth="1"/>
    <col min="5383" max="5383" width="28" style="47" customWidth="1"/>
    <col min="5384" max="5384" width="15.625" style="47" customWidth="1"/>
    <col min="5385" max="5385" width="18.25" style="47" customWidth="1"/>
    <col min="5386" max="5386" width="17.625" style="47" customWidth="1"/>
    <col min="5387" max="5388" width="17.875" style="47" customWidth="1"/>
    <col min="5389" max="5631" width="9" style="47"/>
    <col min="5632" max="5632" width="32.875" style="47" customWidth="1"/>
    <col min="5633" max="5633" width="12.375" style="47" customWidth="1"/>
    <col min="5634" max="5634" width="23" style="47" customWidth="1"/>
    <col min="5635" max="5635" width="11.25" style="47" customWidth="1"/>
    <col min="5636" max="5636" width="13.875" style="47" customWidth="1"/>
    <col min="5637" max="5637" width="17.375" style="47" customWidth="1"/>
    <col min="5638" max="5638" width="15.25" style="47" customWidth="1"/>
    <col min="5639" max="5639" width="28" style="47" customWidth="1"/>
    <col min="5640" max="5640" width="15.625" style="47" customWidth="1"/>
    <col min="5641" max="5641" width="18.25" style="47" customWidth="1"/>
    <col min="5642" max="5642" width="17.625" style="47" customWidth="1"/>
    <col min="5643" max="5644" width="17.875" style="47" customWidth="1"/>
    <col min="5645" max="5887" width="9" style="47"/>
    <col min="5888" max="5888" width="32.875" style="47" customWidth="1"/>
    <col min="5889" max="5889" width="12.375" style="47" customWidth="1"/>
    <col min="5890" max="5890" width="23" style="47" customWidth="1"/>
    <col min="5891" max="5891" width="11.25" style="47" customWidth="1"/>
    <col min="5892" max="5892" width="13.875" style="47" customWidth="1"/>
    <col min="5893" max="5893" width="17.375" style="47" customWidth="1"/>
    <col min="5894" max="5894" width="15.25" style="47" customWidth="1"/>
    <col min="5895" max="5895" width="28" style="47" customWidth="1"/>
    <col min="5896" max="5896" width="15.625" style="47" customWidth="1"/>
    <col min="5897" max="5897" width="18.25" style="47" customWidth="1"/>
    <col min="5898" max="5898" width="17.625" style="47" customWidth="1"/>
    <col min="5899" max="5900" width="17.875" style="47" customWidth="1"/>
    <col min="5901" max="6143" width="9" style="47"/>
    <col min="6144" max="6144" width="32.875" style="47" customWidth="1"/>
    <col min="6145" max="6145" width="12.375" style="47" customWidth="1"/>
    <col min="6146" max="6146" width="23" style="47" customWidth="1"/>
    <col min="6147" max="6147" width="11.25" style="47" customWidth="1"/>
    <col min="6148" max="6148" width="13.875" style="47" customWidth="1"/>
    <col min="6149" max="6149" width="17.375" style="47" customWidth="1"/>
    <col min="6150" max="6150" width="15.25" style="47" customWidth="1"/>
    <col min="6151" max="6151" width="28" style="47" customWidth="1"/>
    <col min="6152" max="6152" width="15.625" style="47" customWidth="1"/>
    <col min="6153" max="6153" width="18.25" style="47" customWidth="1"/>
    <col min="6154" max="6154" width="17.625" style="47" customWidth="1"/>
    <col min="6155" max="6156" width="17.875" style="47" customWidth="1"/>
    <col min="6157" max="6399" width="9" style="47"/>
    <col min="6400" max="6400" width="32.875" style="47" customWidth="1"/>
    <col min="6401" max="6401" width="12.375" style="47" customWidth="1"/>
    <col min="6402" max="6402" width="23" style="47" customWidth="1"/>
    <col min="6403" max="6403" width="11.25" style="47" customWidth="1"/>
    <col min="6404" max="6404" width="13.875" style="47" customWidth="1"/>
    <col min="6405" max="6405" width="17.375" style="47" customWidth="1"/>
    <col min="6406" max="6406" width="15.25" style="47" customWidth="1"/>
    <col min="6407" max="6407" width="28" style="47" customWidth="1"/>
    <col min="6408" max="6408" width="15.625" style="47" customWidth="1"/>
    <col min="6409" max="6409" width="18.25" style="47" customWidth="1"/>
    <col min="6410" max="6410" width="17.625" style="47" customWidth="1"/>
    <col min="6411" max="6412" width="17.875" style="47" customWidth="1"/>
    <col min="6413" max="6655" width="9" style="47"/>
    <col min="6656" max="6656" width="32.875" style="47" customWidth="1"/>
    <col min="6657" max="6657" width="12.375" style="47" customWidth="1"/>
    <col min="6658" max="6658" width="23" style="47" customWidth="1"/>
    <col min="6659" max="6659" width="11.25" style="47" customWidth="1"/>
    <col min="6660" max="6660" width="13.875" style="47" customWidth="1"/>
    <col min="6661" max="6661" width="17.375" style="47" customWidth="1"/>
    <col min="6662" max="6662" width="15.25" style="47" customWidth="1"/>
    <col min="6663" max="6663" width="28" style="47" customWidth="1"/>
    <col min="6664" max="6664" width="15.625" style="47" customWidth="1"/>
    <col min="6665" max="6665" width="18.25" style="47" customWidth="1"/>
    <col min="6666" max="6666" width="17.625" style="47" customWidth="1"/>
    <col min="6667" max="6668" width="17.875" style="47" customWidth="1"/>
    <col min="6669" max="6911" width="9" style="47"/>
    <col min="6912" max="6912" width="32.875" style="47" customWidth="1"/>
    <col min="6913" max="6913" width="12.375" style="47" customWidth="1"/>
    <col min="6914" max="6914" width="23" style="47" customWidth="1"/>
    <col min="6915" max="6915" width="11.25" style="47" customWidth="1"/>
    <col min="6916" max="6916" width="13.875" style="47" customWidth="1"/>
    <col min="6917" max="6917" width="17.375" style="47" customWidth="1"/>
    <col min="6918" max="6918" width="15.25" style="47" customWidth="1"/>
    <col min="6919" max="6919" width="28" style="47" customWidth="1"/>
    <col min="6920" max="6920" width="15.625" style="47" customWidth="1"/>
    <col min="6921" max="6921" width="18.25" style="47" customWidth="1"/>
    <col min="6922" max="6922" width="17.625" style="47" customWidth="1"/>
    <col min="6923" max="6924" width="17.875" style="47" customWidth="1"/>
    <col min="6925" max="7167" width="9" style="47"/>
    <col min="7168" max="7168" width="32.875" style="47" customWidth="1"/>
    <col min="7169" max="7169" width="12.375" style="47" customWidth="1"/>
    <col min="7170" max="7170" width="23" style="47" customWidth="1"/>
    <col min="7171" max="7171" width="11.25" style="47" customWidth="1"/>
    <col min="7172" max="7172" width="13.875" style="47" customWidth="1"/>
    <col min="7173" max="7173" width="17.375" style="47" customWidth="1"/>
    <col min="7174" max="7174" width="15.25" style="47" customWidth="1"/>
    <col min="7175" max="7175" width="28" style="47" customWidth="1"/>
    <col min="7176" max="7176" width="15.625" style="47" customWidth="1"/>
    <col min="7177" max="7177" width="18.25" style="47" customWidth="1"/>
    <col min="7178" max="7178" width="17.625" style="47" customWidth="1"/>
    <col min="7179" max="7180" width="17.875" style="47" customWidth="1"/>
    <col min="7181" max="7423" width="9" style="47"/>
    <col min="7424" max="7424" width="32.875" style="47" customWidth="1"/>
    <col min="7425" max="7425" width="12.375" style="47" customWidth="1"/>
    <col min="7426" max="7426" width="23" style="47" customWidth="1"/>
    <col min="7427" max="7427" width="11.25" style="47" customWidth="1"/>
    <col min="7428" max="7428" width="13.875" style="47" customWidth="1"/>
    <col min="7429" max="7429" width="17.375" style="47" customWidth="1"/>
    <col min="7430" max="7430" width="15.25" style="47" customWidth="1"/>
    <col min="7431" max="7431" width="28" style="47" customWidth="1"/>
    <col min="7432" max="7432" width="15.625" style="47" customWidth="1"/>
    <col min="7433" max="7433" width="18.25" style="47" customWidth="1"/>
    <col min="7434" max="7434" width="17.625" style="47" customWidth="1"/>
    <col min="7435" max="7436" width="17.875" style="47" customWidth="1"/>
    <col min="7437" max="7679" width="9" style="47"/>
    <col min="7680" max="7680" width="32.875" style="47" customWidth="1"/>
    <col min="7681" max="7681" width="12.375" style="47" customWidth="1"/>
    <col min="7682" max="7682" width="23" style="47" customWidth="1"/>
    <col min="7683" max="7683" width="11.25" style="47" customWidth="1"/>
    <col min="7684" max="7684" width="13.875" style="47" customWidth="1"/>
    <col min="7685" max="7685" width="17.375" style="47" customWidth="1"/>
    <col min="7686" max="7686" width="15.25" style="47" customWidth="1"/>
    <col min="7687" max="7687" width="28" style="47" customWidth="1"/>
    <col min="7688" max="7688" width="15.625" style="47" customWidth="1"/>
    <col min="7689" max="7689" width="18.25" style="47" customWidth="1"/>
    <col min="7690" max="7690" width="17.625" style="47" customWidth="1"/>
    <col min="7691" max="7692" width="17.875" style="47" customWidth="1"/>
    <col min="7693" max="7935" width="9" style="47"/>
    <col min="7936" max="7936" width="32.875" style="47" customWidth="1"/>
    <col min="7937" max="7937" width="12.375" style="47" customWidth="1"/>
    <col min="7938" max="7938" width="23" style="47" customWidth="1"/>
    <col min="7939" max="7939" width="11.25" style="47" customWidth="1"/>
    <col min="7940" max="7940" width="13.875" style="47" customWidth="1"/>
    <col min="7941" max="7941" width="17.375" style="47" customWidth="1"/>
    <col min="7942" max="7942" width="15.25" style="47" customWidth="1"/>
    <col min="7943" max="7943" width="28" style="47" customWidth="1"/>
    <col min="7944" max="7944" width="15.625" style="47" customWidth="1"/>
    <col min="7945" max="7945" width="18.25" style="47" customWidth="1"/>
    <col min="7946" max="7946" width="17.625" style="47" customWidth="1"/>
    <col min="7947" max="7948" width="17.875" style="47" customWidth="1"/>
    <col min="7949" max="8191" width="9" style="47"/>
    <col min="8192" max="8192" width="32.875" style="47" customWidth="1"/>
    <col min="8193" max="8193" width="12.375" style="47" customWidth="1"/>
    <col min="8194" max="8194" width="23" style="47" customWidth="1"/>
    <col min="8195" max="8195" width="11.25" style="47" customWidth="1"/>
    <col min="8196" max="8196" width="13.875" style="47" customWidth="1"/>
    <col min="8197" max="8197" width="17.375" style="47" customWidth="1"/>
    <col min="8198" max="8198" width="15.25" style="47" customWidth="1"/>
    <col min="8199" max="8199" width="28" style="47" customWidth="1"/>
    <col min="8200" max="8200" width="15.625" style="47" customWidth="1"/>
    <col min="8201" max="8201" width="18.25" style="47" customWidth="1"/>
    <col min="8202" max="8202" width="17.625" style="47" customWidth="1"/>
    <col min="8203" max="8204" width="17.875" style="47" customWidth="1"/>
    <col min="8205" max="8447" width="9" style="47"/>
    <col min="8448" max="8448" width="32.875" style="47" customWidth="1"/>
    <col min="8449" max="8449" width="12.375" style="47" customWidth="1"/>
    <col min="8450" max="8450" width="23" style="47" customWidth="1"/>
    <col min="8451" max="8451" width="11.25" style="47" customWidth="1"/>
    <col min="8452" max="8452" width="13.875" style="47" customWidth="1"/>
    <col min="8453" max="8453" width="17.375" style="47" customWidth="1"/>
    <col min="8454" max="8454" width="15.25" style="47" customWidth="1"/>
    <col min="8455" max="8455" width="28" style="47" customWidth="1"/>
    <col min="8456" max="8456" width="15.625" style="47" customWidth="1"/>
    <col min="8457" max="8457" width="18.25" style="47" customWidth="1"/>
    <col min="8458" max="8458" width="17.625" style="47" customWidth="1"/>
    <col min="8459" max="8460" width="17.875" style="47" customWidth="1"/>
    <col min="8461" max="8703" width="9" style="47"/>
    <col min="8704" max="8704" width="32.875" style="47" customWidth="1"/>
    <col min="8705" max="8705" width="12.375" style="47" customWidth="1"/>
    <col min="8706" max="8706" width="23" style="47" customWidth="1"/>
    <col min="8707" max="8707" width="11.25" style="47" customWidth="1"/>
    <col min="8708" max="8708" width="13.875" style="47" customWidth="1"/>
    <col min="8709" max="8709" width="17.375" style="47" customWidth="1"/>
    <col min="8710" max="8710" width="15.25" style="47" customWidth="1"/>
    <col min="8711" max="8711" width="28" style="47" customWidth="1"/>
    <col min="8712" max="8712" width="15.625" style="47" customWidth="1"/>
    <col min="8713" max="8713" width="18.25" style="47" customWidth="1"/>
    <col min="8714" max="8714" width="17.625" style="47" customWidth="1"/>
    <col min="8715" max="8716" width="17.875" style="47" customWidth="1"/>
    <col min="8717" max="8959" width="9" style="47"/>
    <col min="8960" max="8960" width="32.875" style="47" customWidth="1"/>
    <col min="8961" max="8961" width="12.375" style="47" customWidth="1"/>
    <col min="8962" max="8962" width="23" style="47" customWidth="1"/>
    <col min="8963" max="8963" width="11.25" style="47" customWidth="1"/>
    <col min="8964" max="8964" width="13.875" style="47" customWidth="1"/>
    <col min="8965" max="8965" width="17.375" style="47" customWidth="1"/>
    <col min="8966" max="8966" width="15.25" style="47" customWidth="1"/>
    <col min="8967" max="8967" width="28" style="47" customWidth="1"/>
    <col min="8968" max="8968" width="15.625" style="47" customWidth="1"/>
    <col min="8969" max="8969" width="18.25" style="47" customWidth="1"/>
    <col min="8970" max="8970" width="17.625" style="47" customWidth="1"/>
    <col min="8971" max="8972" width="17.875" style="47" customWidth="1"/>
    <col min="8973" max="9215" width="9" style="47"/>
    <col min="9216" max="9216" width="32.875" style="47" customWidth="1"/>
    <col min="9217" max="9217" width="12.375" style="47" customWidth="1"/>
    <col min="9218" max="9218" width="23" style="47" customWidth="1"/>
    <col min="9219" max="9219" width="11.25" style="47" customWidth="1"/>
    <col min="9220" max="9220" width="13.875" style="47" customWidth="1"/>
    <col min="9221" max="9221" width="17.375" style="47" customWidth="1"/>
    <col min="9222" max="9222" width="15.25" style="47" customWidth="1"/>
    <col min="9223" max="9223" width="28" style="47" customWidth="1"/>
    <col min="9224" max="9224" width="15.625" style="47" customWidth="1"/>
    <col min="9225" max="9225" width="18.25" style="47" customWidth="1"/>
    <col min="9226" max="9226" width="17.625" style="47" customWidth="1"/>
    <col min="9227" max="9228" width="17.875" style="47" customWidth="1"/>
    <col min="9229" max="9471" width="9" style="47"/>
    <col min="9472" max="9472" width="32.875" style="47" customWidth="1"/>
    <col min="9473" max="9473" width="12.375" style="47" customWidth="1"/>
    <col min="9474" max="9474" width="23" style="47" customWidth="1"/>
    <col min="9475" max="9475" width="11.25" style="47" customWidth="1"/>
    <col min="9476" max="9476" width="13.875" style="47" customWidth="1"/>
    <col min="9477" max="9477" width="17.375" style="47" customWidth="1"/>
    <col min="9478" max="9478" width="15.25" style="47" customWidth="1"/>
    <col min="9479" max="9479" width="28" style="47" customWidth="1"/>
    <col min="9480" max="9480" width="15.625" style="47" customWidth="1"/>
    <col min="9481" max="9481" width="18.25" style="47" customWidth="1"/>
    <col min="9482" max="9482" width="17.625" style="47" customWidth="1"/>
    <col min="9483" max="9484" width="17.875" style="47" customWidth="1"/>
    <col min="9485" max="9727" width="9" style="47"/>
    <col min="9728" max="9728" width="32.875" style="47" customWidth="1"/>
    <col min="9729" max="9729" width="12.375" style="47" customWidth="1"/>
    <col min="9730" max="9730" width="23" style="47" customWidth="1"/>
    <col min="9731" max="9731" width="11.25" style="47" customWidth="1"/>
    <col min="9732" max="9732" width="13.875" style="47" customWidth="1"/>
    <col min="9733" max="9733" width="17.375" style="47" customWidth="1"/>
    <col min="9734" max="9734" width="15.25" style="47" customWidth="1"/>
    <col min="9735" max="9735" width="28" style="47" customWidth="1"/>
    <col min="9736" max="9736" width="15.625" style="47" customWidth="1"/>
    <col min="9737" max="9737" width="18.25" style="47" customWidth="1"/>
    <col min="9738" max="9738" width="17.625" style="47" customWidth="1"/>
    <col min="9739" max="9740" width="17.875" style="47" customWidth="1"/>
    <col min="9741" max="9983" width="9" style="47"/>
    <col min="9984" max="9984" width="32.875" style="47" customWidth="1"/>
    <col min="9985" max="9985" width="12.375" style="47" customWidth="1"/>
    <col min="9986" max="9986" width="23" style="47" customWidth="1"/>
    <col min="9987" max="9987" width="11.25" style="47" customWidth="1"/>
    <col min="9988" max="9988" width="13.875" style="47" customWidth="1"/>
    <col min="9989" max="9989" width="17.375" style="47" customWidth="1"/>
    <col min="9990" max="9990" width="15.25" style="47" customWidth="1"/>
    <col min="9991" max="9991" width="28" style="47" customWidth="1"/>
    <col min="9992" max="9992" width="15.625" style="47" customWidth="1"/>
    <col min="9993" max="9993" width="18.25" style="47" customWidth="1"/>
    <col min="9994" max="9994" width="17.625" style="47" customWidth="1"/>
    <col min="9995" max="9996" width="17.875" style="47" customWidth="1"/>
    <col min="9997" max="10239" width="9" style="47"/>
    <col min="10240" max="10240" width="32.875" style="47" customWidth="1"/>
    <col min="10241" max="10241" width="12.375" style="47" customWidth="1"/>
    <col min="10242" max="10242" width="23" style="47" customWidth="1"/>
    <col min="10243" max="10243" width="11.25" style="47" customWidth="1"/>
    <col min="10244" max="10244" width="13.875" style="47" customWidth="1"/>
    <col min="10245" max="10245" width="17.375" style="47" customWidth="1"/>
    <col min="10246" max="10246" width="15.25" style="47" customWidth="1"/>
    <col min="10247" max="10247" width="28" style="47" customWidth="1"/>
    <col min="10248" max="10248" width="15.625" style="47" customWidth="1"/>
    <col min="10249" max="10249" width="18.25" style="47" customWidth="1"/>
    <col min="10250" max="10250" width="17.625" style="47" customWidth="1"/>
    <col min="10251" max="10252" width="17.875" style="47" customWidth="1"/>
    <col min="10253" max="10495" width="9" style="47"/>
    <col min="10496" max="10496" width="32.875" style="47" customWidth="1"/>
    <col min="10497" max="10497" width="12.375" style="47" customWidth="1"/>
    <col min="10498" max="10498" width="23" style="47" customWidth="1"/>
    <col min="10499" max="10499" width="11.25" style="47" customWidth="1"/>
    <col min="10500" max="10500" width="13.875" style="47" customWidth="1"/>
    <col min="10501" max="10501" width="17.375" style="47" customWidth="1"/>
    <col min="10502" max="10502" width="15.25" style="47" customWidth="1"/>
    <col min="10503" max="10503" width="28" style="47" customWidth="1"/>
    <col min="10504" max="10504" width="15.625" style="47" customWidth="1"/>
    <col min="10505" max="10505" width="18.25" style="47" customWidth="1"/>
    <col min="10506" max="10506" width="17.625" style="47" customWidth="1"/>
    <col min="10507" max="10508" width="17.875" style="47" customWidth="1"/>
    <col min="10509" max="10751" width="9" style="47"/>
    <col min="10752" max="10752" width="32.875" style="47" customWidth="1"/>
    <col min="10753" max="10753" width="12.375" style="47" customWidth="1"/>
    <col min="10754" max="10754" width="23" style="47" customWidth="1"/>
    <col min="10755" max="10755" width="11.25" style="47" customWidth="1"/>
    <col min="10756" max="10756" width="13.875" style="47" customWidth="1"/>
    <col min="10757" max="10757" width="17.375" style="47" customWidth="1"/>
    <col min="10758" max="10758" width="15.25" style="47" customWidth="1"/>
    <col min="10759" max="10759" width="28" style="47" customWidth="1"/>
    <col min="10760" max="10760" width="15.625" style="47" customWidth="1"/>
    <col min="10761" max="10761" width="18.25" style="47" customWidth="1"/>
    <col min="10762" max="10762" width="17.625" style="47" customWidth="1"/>
    <col min="10763" max="10764" width="17.875" style="47" customWidth="1"/>
    <col min="10765" max="11007" width="9" style="47"/>
    <col min="11008" max="11008" width="32.875" style="47" customWidth="1"/>
    <col min="11009" max="11009" width="12.375" style="47" customWidth="1"/>
    <col min="11010" max="11010" width="23" style="47" customWidth="1"/>
    <col min="11011" max="11011" width="11.25" style="47" customWidth="1"/>
    <col min="11012" max="11012" width="13.875" style="47" customWidth="1"/>
    <col min="11013" max="11013" width="17.375" style="47" customWidth="1"/>
    <col min="11014" max="11014" width="15.25" style="47" customWidth="1"/>
    <col min="11015" max="11015" width="28" style="47" customWidth="1"/>
    <col min="11016" max="11016" width="15.625" style="47" customWidth="1"/>
    <col min="11017" max="11017" width="18.25" style="47" customWidth="1"/>
    <col min="11018" max="11018" width="17.625" style="47" customWidth="1"/>
    <col min="11019" max="11020" width="17.875" style="47" customWidth="1"/>
    <col min="11021" max="11263" width="9" style="47"/>
    <col min="11264" max="11264" width="32.875" style="47" customWidth="1"/>
    <col min="11265" max="11265" width="12.375" style="47" customWidth="1"/>
    <col min="11266" max="11266" width="23" style="47" customWidth="1"/>
    <col min="11267" max="11267" width="11.25" style="47" customWidth="1"/>
    <col min="11268" max="11268" width="13.875" style="47" customWidth="1"/>
    <col min="11269" max="11269" width="17.375" style="47" customWidth="1"/>
    <col min="11270" max="11270" width="15.25" style="47" customWidth="1"/>
    <col min="11271" max="11271" width="28" style="47" customWidth="1"/>
    <col min="11272" max="11272" width="15.625" style="47" customWidth="1"/>
    <col min="11273" max="11273" width="18.25" style="47" customWidth="1"/>
    <col min="11274" max="11274" width="17.625" style="47" customWidth="1"/>
    <col min="11275" max="11276" width="17.875" style="47" customWidth="1"/>
    <col min="11277" max="11519" width="9" style="47"/>
    <col min="11520" max="11520" width="32.875" style="47" customWidth="1"/>
    <col min="11521" max="11521" width="12.375" style="47" customWidth="1"/>
    <col min="11522" max="11522" width="23" style="47" customWidth="1"/>
    <col min="11523" max="11523" width="11.25" style="47" customWidth="1"/>
    <col min="11524" max="11524" width="13.875" style="47" customWidth="1"/>
    <col min="11525" max="11525" width="17.375" style="47" customWidth="1"/>
    <col min="11526" max="11526" width="15.25" style="47" customWidth="1"/>
    <col min="11527" max="11527" width="28" style="47" customWidth="1"/>
    <col min="11528" max="11528" width="15.625" style="47" customWidth="1"/>
    <col min="11529" max="11529" width="18.25" style="47" customWidth="1"/>
    <col min="11530" max="11530" width="17.625" style="47" customWidth="1"/>
    <col min="11531" max="11532" width="17.875" style="47" customWidth="1"/>
    <col min="11533" max="11775" width="9" style="47"/>
    <col min="11776" max="11776" width="32.875" style="47" customWidth="1"/>
    <col min="11777" max="11777" width="12.375" style="47" customWidth="1"/>
    <col min="11778" max="11778" width="23" style="47" customWidth="1"/>
    <col min="11779" max="11779" width="11.25" style="47" customWidth="1"/>
    <col min="11780" max="11780" width="13.875" style="47" customWidth="1"/>
    <col min="11781" max="11781" width="17.375" style="47" customWidth="1"/>
    <col min="11782" max="11782" width="15.25" style="47" customWidth="1"/>
    <col min="11783" max="11783" width="28" style="47" customWidth="1"/>
    <col min="11784" max="11784" width="15.625" style="47" customWidth="1"/>
    <col min="11785" max="11785" width="18.25" style="47" customWidth="1"/>
    <col min="11786" max="11786" width="17.625" style="47" customWidth="1"/>
    <col min="11787" max="11788" width="17.875" style="47" customWidth="1"/>
    <col min="11789" max="12031" width="9" style="47"/>
    <col min="12032" max="12032" width="32.875" style="47" customWidth="1"/>
    <col min="12033" max="12033" width="12.375" style="47" customWidth="1"/>
    <col min="12034" max="12034" width="23" style="47" customWidth="1"/>
    <col min="12035" max="12035" width="11.25" style="47" customWidth="1"/>
    <col min="12036" max="12036" width="13.875" style="47" customWidth="1"/>
    <col min="12037" max="12037" width="17.375" style="47" customWidth="1"/>
    <col min="12038" max="12038" width="15.25" style="47" customWidth="1"/>
    <col min="12039" max="12039" width="28" style="47" customWidth="1"/>
    <col min="12040" max="12040" width="15.625" style="47" customWidth="1"/>
    <col min="12041" max="12041" width="18.25" style="47" customWidth="1"/>
    <col min="12042" max="12042" width="17.625" style="47" customWidth="1"/>
    <col min="12043" max="12044" width="17.875" style="47" customWidth="1"/>
    <col min="12045" max="12287" width="9" style="47"/>
    <col min="12288" max="12288" width="32.875" style="47" customWidth="1"/>
    <col min="12289" max="12289" width="12.375" style="47" customWidth="1"/>
    <col min="12290" max="12290" width="23" style="47" customWidth="1"/>
    <col min="12291" max="12291" width="11.25" style="47" customWidth="1"/>
    <col min="12292" max="12292" width="13.875" style="47" customWidth="1"/>
    <col min="12293" max="12293" width="17.375" style="47" customWidth="1"/>
    <col min="12294" max="12294" width="15.25" style="47" customWidth="1"/>
    <col min="12295" max="12295" width="28" style="47" customWidth="1"/>
    <col min="12296" max="12296" width="15.625" style="47" customWidth="1"/>
    <col min="12297" max="12297" width="18.25" style="47" customWidth="1"/>
    <col min="12298" max="12298" width="17.625" style="47" customWidth="1"/>
    <col min="12299" max="12300" width="17.875" style="47" customWidth="1"/>
    <col min="12301" max="12543" width="9" style="47"/>
    <col min="12544" max="12544" width="32.875" style="47" customWidth="1"/>
    <col min="12545" max="12545" width="12.375" style="47" customWidth="1"/>
    <col min="12546" max="12546" width="23" style="47" customWidth="1"/>
    <col min="12547" max="12547" width="11.25" style="47" customWidth="1"/>
    <col min="12548" max="12548" width="13.875" style="47" customWidth="1"/>
    <col min="12549" max="12549" width="17.375" style="47" customWidth="1"/>
    <col min="12550" max="12550" width="15.25" style="47" customWidth="1"/>
    <col min="12551" max="12551" width="28" style="47" customWidth="1"/>
    <col min="12552" max="12552" width="15.625" style="47" customWidth="1"/>
    <col min="12553" max="12553" width="18.25" style="47" customWidth="1"/>
    <col min="12554" max="12554" width="17.625" style="47" customWidth="1"/>
    <col min="12555" max="12556" width="17.875" style="47" customWidth="1"/>
    <col min="12557" max="12799" width="9" style="47"/>
    <col min="12800" max="12800" width="32.875" style="47" customWidth="1"/>
    <col min="12801" max="12801" width="12.375" style="47" customWidth="1"/>
    <col min="12802" max="12802" width="23" style="47" customWidth="1"/>
    <col min="12803" max="12803" width="11.25" style="47" customWidth="1"/>
    <col min="12804" max="12804" width="13.875" style="47" customWidth="1"/>
    <col min="12805" max="12805" width="17.375" style="47" customWidth="1"/>
    <col min="12806" max="12806" width="15.25" style="47" customWidth="1"/>
    <col min="12807" max="12807" width="28" style="47" customWidth="1"/>
    <col min="12808" max="12808" width="15.625" style="47" customWidth="1"/>
    <col min="12809" max="12809" width="18.25" style="47" customWidth="1"/>
    <col min="12810" max="12810" width="17.625" style="47" customWidth="1"/>
    <col min="12811" max="12812" width="17.875" style="47" customWidth="1"/>
    <col min="12813" max="13055" width="9" style="47"/>
    <col min="13056" max="13056" width="32.875" style="47" customWidth="1"/>
    <col min="13057" max="13057" width="12.375" style="47" customWidth="1"/>
    <col min="13058" max="13058" width="23" style="47" customWidth="1"/>
    <col min="13059" max="13059" width="11.25" style="47" customWidth="1"/>
    <col min="13060" max="13060" width="13.875" style="47" customWidth="1"/>
    <col min="13061" max="13061" width="17.375" style="47" customWidth="1"/>
    <col min="13062" max="13062" width="15.25" style="47" customWidth="1"/>
    <col min="13063" max="13063" width="28" style="47" customWidth="1"/>
    <col min="13064" max="13064" width="15.625" style="47" customWidth="1"/>
    <col min="13065" max="13065" width="18.25" style="47" customWidth="1"/>
    <col min="13066" max="13066" width="17.625" style="47" customWidth="1"/>
    <col min="13067" max="13068" width="17.875" style="47" customWidth="1"/>
    <col min="13069" max="13311" width="9" style="47"/>
    <col min="13312" max="13312" width="32.875" style="47" customWidth="1"/>
    <col min="13313" max="13313" width="12.375" style="47" customWidth="1"/>
    <col min="13314" max="13314" width="23" style="47" customWidth="1"/>
    <col min="13315" max="13315" width="11.25" style="47" customWidth="1"/>
    <col min="13316" max="13316" width="13.875" style="47" customWidth="1"/>
    <col min="13317" max="13317" width="17.375" style="47" customWidth="1"/>
    <col min="13318" max="13318" width="15.25" style="47" customWidth="1"/>
    <col min="13319" max="13319" width="28" style="47" customWidth="1"/>
    <col min="13320" max="13320" width="15.625" style="47" customWidth="1"/>
    <col min="13321" max="13321" width="18.25" style="47" customWidth="1"/>
    <col min="13322" max="13322" width="17.625" style="47" customWidth="1"/>
    <col min="13323" max="13324" width="17.875" style="47" customWidth="1"/>
    <col min="13325" max="13567" width="9" style="47"/>
    <col min="13568" max="13568" width="32.875" style="47" customWidth="1"/>
    <col min="13569" max="13569" width="12.375" style="47" customWidth="1"/>
    <col min="13570" max="13570" width="23" style="47" customWidth="1"/>
    <col min="13571" max="13571" width="11.25" style="47" customWidth="1"/>
    <col min="13572" max="13572" width="13.875" style="47" customWidth="1"/>
    <col min="13573" max="13573" width="17.375" style="47" customWidth="1"/>
    <col min="13574" max="13574" width="15.25" style="47" customWidth="1"/>
    <col min="13575" max="13575" width="28" style="47" customWidth="1"/>
    <col min="13576" max="13576" width="15.625" style="47" customWidth="1"/>
    <col min="13577" max="13577" width="18.25" style="47" customWidth="1"/>
    <col min="13578" max="13578" width="17.625" style="47" customWidth="1"/>
    <col min="13579" max="13580" width="17.875" style="47" customWidth="1"/>
    <col min="13581" max="13823" width="9" style="47"/>
    <col min="13824" max="13824" width="32.875" style="47" customWidth="1"/>
    <col min="13825" max="13825" width="12.375" style="47" customWidth="1"/>
    <col min="13826" max="13826" width="23" style="47" customWidth="1"/>
    <col min="13827" max="13827" width="11.25" style="47" customWidth="1"/>
    <col min="13828" max="13828" width="13.875" style="47" customWidth="1"/>
    <col min="13829" max="13829" width="17.375" style="47" customWidth="1"/>
    <col min="13830" max="13830" width="15.25" style="47" customWidth="1"/>
    <col min="13831" max="13831" width="28" style="47" customWidth="1"/>
    <col min="13832" max="13832" width="15.625" style="47" customWidth="1"/>
    <col min="13833" max="13833" width="18.25" style="47" customWidth="1"/>
    <col min="13834" max="13834" width="17.625" style="47" customWidth="1"/>
    <col min="13835" max="13836" width="17.875" style="47" customWidth="1"/>
    <col min="13837" max="14079" width="9" style="47"/>
    <col min="14080" max="14080" width="32.875" style="47" customWidth="1"/>
    <col min="14081" max="14081" width="12.375" style="47" customWidth="1"/>
    <col min="14082" max="14082" width="23" style="47" customWidth="1"/>
    <col min="14083" max="14083" width="11.25" style="47" customWidth="1"/>
    <col min="14084" max="14084" width="13.875" style="47" customWidth="1"/>
    <col min="14085" max="14085" width="17.375" style="47" customWidth="1"/>
    <col min="14086" max="14086" width="15.25" style="47" customWidth="1"/>
    <col min="14087" max="14087" width="28" style="47" customWidth="1"/>
    <col min="14088" max="14088" width="15.625" style="47" customWidth="1"/>
    <col min="14089" max="14089" width="18.25" style="47" customWidth="1"/>
    <col min="14090" max="14090" width="17.625" style="47" customWidth="1"/>
    <col min="14091" max="14092" width="17.875" style="47" customWidth="1"/>
    <col min="14093" max="14335" width="9" style="47"/>
    <col min="14336" max="14336" width="32.875" style="47" customWidth="1"/>
    <col min="14337" max="14337" width="12.375" style="47" customWidth="1"/>
    <col min="14338" max="14338" width="23" style="47" customWidth="1"/>
    <col min="14339" max="14339" width="11.25" style="47" customWidth="1"/>
    <col min="14340" max="14340" width="13.875" style="47" customWidth="1"/>
    <col min="14341" max="14341" width="17.375" style="47" customWidth="1"/>
    <col min="14342" max="14342" width="15.25" style="47" customWidth="1"/>
    <col min="14343" max="14343" width="28" style="47" customWidth="1"/>
    <col min="14344" max="14344" width="15.625" style="47" customWidth="1"/>
    <col min="14345" max="14345" width="18.25" style="47" customWidth="1"/>
    <col min="14346" max="14346" width="17.625" style="47" customWidth="1"/>
    <col min="14347" max="14348" width="17.875" style="47" customWidth="1"/>
    <col min="14349" max="14591" width="9" style="47"/>
    <col min="14592" max="14592" width="32.875" style="47" customWidth="1"/>
    <col min="14593" max="14593" width="12.375" style="47" customWidth="1"/>
    <col min="14594" max="14594" width="23" style="47" customWidth="1"/>
    <col min="14595" max="14595" width="11.25" style="47" customWidth="1"/>
    <col min="14596" max="14596" width="13.875" style="47" customWidth="1"/>
    <col min="14597" max="14597" width="17.375" style="47" customWidth="1"/>
    <col min="14598" max="14598" width="15.25" style="47" customWidth="1"/>
    <col min="14599" max="14599" width="28" style="47" customWidth="1"/>
    <col min="14600" max="14600" width="15.625" style="47" customWidth="1"/>
    <col min="14601" max="14601" width="18.25" style="47" customWidth="1"/>
    <col min="14602" max="14602" width="17.625" style="47" customWidth="1"/>
    <col min="14603" max="14604" width="17.875" style="47" customWidth="1"/>
    <col min="14605" max="14847" width="9" style="47"/>
    <col min="14848" max="14848" width="32.875" style="47" customWidth="1"/>
    <col min="14849" max="14849" width="12.375" style="47" customWidth="1"/>
    <col min="14850" max="14850" width="23" style="47" customWidth="1"/>
    <col min="14851" max="14851" width="11.25" style="47" customWidth="1"/>
    <col min="14852" max="14852" width="13.875" style="47" customWidth="1"/>
    <col min="14853" max="14853" width="17.375" style="47" customWidth="1"/>
    <col min="14854" max="14854" width="15.25" style="47" customWidth="1"/>
    <col min="14855" max="14855" width="28" style="47" customWidth="1"/>
    <col min="14856" max="14856" width="15.625" style="47" customWidth="1"/>
    <col min="14857" max="14857" width="18.25" style="47" customWidth="1"/>
    <col min="14858" max="14858" width="17.625" style="47" customWidth="1"/>
    <col min="14859" max="14860" width="17.875" style="47" customWidth="1"/>
    <col min="14861" max="15103" width="9" style="47"/>
    <col min="15104" max="15104" width="32.875" style="47" customWidth="1"/>
    <col min="15105" max="15105" width="12.375" style="47" customWidth="1"/>
    <col min="15106" max="15106" width="23" style="47" customWidth="1"/>
    <col min="15107" max="15107" width="11.25" style="47" customWidth="1"/>
    <col min="15108" max="15108" width="13.875" style="47" customWidth="1"/>
    <col min="15109" max="15109" width="17.375" style="47" customWidth="1"/>
    <col min="15110" max="15110" width="15.25" style="47" customWidth="1"/>
    <col min="15111" max="15111" width="28" style="47" customWidth="1"/>
    <col min="15112" max="15112" width="15.625" style="47" customWidth="1"/>
    <col min="15113" max="15113" width="18.25" style="47" customWidth="1"/>
    <col min="15114" max="15114" width="17.625" style="47" customWidth="1"/>
    <col min="15115" max="15116" width="17.875" style="47" customWidth="1"/>
    <col min="15117" max="15359" width="9" style="47"/>
    <col min="15360" max="15360" width="32.875" style="47" customWidth="1"/>
    <col min="15361" max="15361" width="12.375" style="47" customWidth="1"/>
    <col min="15362" max="15362" width="23" style="47" customWidth="1"/>
    <col min="15363" max="15363" width="11.25" style="47" customWidth="1"/>
    <col min="15364" max="15364" width="13.875" style="47" customWidth="1"/>
    <col min="15365" max="15365" width="17.375" style="47" customWidth="1"/>
    <col min="15366" max="15366" width="15.25" style="47" customWidth="1"/>
    <col min="15367" max="15367" width="28" style="47" customWidth="1"/>
    <col min="15368" max="15368" width="15.625" style="47" customWidth="1"/>
    <col min="15369" max="15369" width="18.25" style="47" customWidth="1"/>
    <col min="15370" max="15370" width="17.625" style="47" customWidth="1"/>
    <col min="15371" max="15372" width="17.875" style="47" customWidth="1"/>
    <col min="15373" max="15615" width="9" style="47"/>
    <col min="15616" max="15616" width="32.875" style="47" customWidth="1"/>
    <col min="15617" max="15617" width="12.375" style="47" customWidth="1"/>
    <col min="15618" max="15618" width="23" style="47" customWidth="1"/>
    <col min="15619" max="15619" width="11.25" style="47" customWidth="1"/>
    <col min="15620" max="15620" width="13.875" style="47" customWidth="1"/>
    <col min="15621" max="15621" width="17.375" style="47" customWidth="1"/>
    <col min="15622" max="15622" width="15.25" style="47" customWidth="1"/>
    <col min="15623" max="15623" width="28" style="47" customWidth="1"/>
    <col min="15624" max="15624" width="15.625" style="47" customWidth="1"/>
    <col min="15625" max="15625" width="18.25" style="47" customWidth="1"/>
    <col min="15626" max="15626" width="17.625" style="47" customWidth="1"/>
    <col min="15627" max="15628" width="17.875" style="47" customWidth="1"/>
    <col min="15629" max="15871" width="9" style="47"/>
    <col min="15872" max="15872" width="32.875" style="47" customWidth="1"/>
    <col min="15873" max="15873" width="12.375" style="47" customWidth="1"/>
    <col min="15874" max="15874" width="23" style="47" customWidth="1"/>
    <col min="15875" max="15875" width="11.25" style="47" customWidth="1"/>
    <col min="15876" max="15876" width="13.875" style="47" customWidth="1"/>
    <col min="15877" max="15877" width="17.375" style="47" customWidth="1"/>
    <col min="15878" max="15878" width="15.25" style="47" customWidth="1"/>
    <col min="15879" max="15879" width="28" style="47" customWidth="1"/>
    <col min="15880" max="15880" width="15.625" style="47" customWidth="1"/>
    <col min="15881" max="15881" width="18.25" style="47" customWidth="1"/>
    <col min="15882" max="15882" width="17.625" style="47" customWidth="1"/>
    <col min="15883" max="15884" width="17.875" style="47" customWidth="1"/>
    <col min="15885" max="16127" width="9" style="47"/>
    <col min="16128" max="16128" width="32.875" style="47" customWidth="1"/>
    <col min="16129" max="16129" width="12.375" style="47" customWidth="1"/>
    <col min="16130" max="16130" width="23" style="47" customWidth="1"/>
    <col min="16131" max="16131" width="11.25" style="47" customWidth="1"/>
    <col min="16132" max="16132" width="13.875" style="47" customWidth="1"/>
    <col min="16133" max="16133" width="17.375" style="47" customWidth="1"/>
    <col min="16134" max="16134" width="15.25" style="47" customWidth="1"/>
    <col min="16135" max="16135" width="28" style="47" customWidth="1"/>
    <col min="16136" max="16136" width="15.625" style="47" customWidth="1"/>
    <col min="16137" max="16137" width="18.25" style="47" customWidth="1"/>
    <col min="16138" max="16138" width="17.625" style="47" customWidth="1"/>
    <col min="16139" max="16140" width="17.875" style="47" customWidth="1"/>
    <col min="16141" max="16384" width="9" style="47"/>
  </cols>
  <sheetData>
    <row r="1" spans="1:5" s="45" customFormat="1" ht="26.25" customHeight="1">
      <c r="A1" s="178" t="s">
        <v>504</v>
      </c>
      <c r="B1" s="178"/>
      <c r="C1" s="178"/>
      <c r="D1" s="178"/>
    </row>
    <row r="2" spans="1:5" s="45" customFormat="1" ht="26.25" customHeight="1">
      <c r="A2" s="49"/>
      <c r="B2" s="50"/>
      <c r="C2" s="63"/>
      <c r="D2" s="63" t="s">
        <v>25</v>
      </c>
    </row>
    <row r="3" spans="1:5" s="45" customFormat="1" ht="55.5" customHeight="1">
      <c r="A3" s="51" t="s">
        <v>84</v>
      </c>
      <c r="B3" s="52" t="s">
        <v>475</v>
      </c>
      <c r="C3" s="53" t="s">
        <v>472</v>
      </c>
      <c r="D3" s="76" t="s">
        <v>505</v>
      </c>
    </row>
    <row r="4" spans="1:5" s="46" customFormat="1" ht="25.5" customHeight="1">
      <c r="A4" s="54" t="s">
        <v>506</v>
      </c>
      <c r="B4" s="55">
        <f>SUM(B5:B8)</f>
        <v>23311</v>
      </c>
      <c r="C4" s="55">
        <f>SUM(C5:C8)</f>
        <v>23311</v>
      </c>
      <c r="D4" s="77">
        <f>(C4-B4)/B4</f>
        <v>0</v>
      </c>
    </row>
    <row r="5" spans="1:5" s="45" customFormat="1" ht="25.5" customHeight="1">
      <c r="A5" s="78" t="s">
        <v>93</v>
      </c>
      <c r="B5" s="58">
        <v>5819</v>
      </c>
      <c r="C5" s="59">
        <v>5819</v>
      </c>
      <c r="D5" s="77">
        <f t="shared" ref="D5:D34" si="0">(C5-B5)/B5</f>
        <v>0</v>
      </c>
    </row>
    <row r="6" spans="1:5" s="45" customFormat="1" ht="25.5" customHeight="1">
      <c r="A6" s="78" t="s">
        <v>95</v>
      </c>
      <c r="B6" s="58">
        <v>10833</v>
      </c>
      <c r="C6" s="59">
        <v>10833</v>
      </c>
      <c r="D6" s="77">
        <f t="shared" si="0"/>
        <v>0</v>
      </c>
      <c r="E6" s="67"/>
    </row>
    <row r="7" spans="1:5" s="45" customFormat="1" ht="25.5" customHeight="1">
      <c r="A7" s="78" t="s">
        <v>96</v>
      </c>
      <c r="B7" s="58">
        <v>941</v>
      </c>
      <c r="C7" s="59">
        <v>941</v>
      </c>
      <c r="D7" s="77">
        <f t="shared" si="0"/>
        <v>0</v>
      </c>
      <c r="E7" s="67"/>
    </row>
    <row r="8" spans="1:5" s="45" customFormat="1" ht="25.5" customHeight="1">
      <c r="A8" s="78" t="s">
        <v>98</v>
      </c>
      <c r="B8" s="58">
        <v>5718</v>
      </c>
      <c r="C8" s="59">
        <v>5718</v>
      </c>
      <c r="D8" s="77">
        <f t="shared" si="0"/>
        <v>0</v>
      </c>
      <c r="E8" s="67"/>
    </row>
    <row r="9" spans="1:5" s="46" customFormat="1" ht="25.5" customHeight="1">
      <c r="A9" s="60" t="s">
        <v>507</v>
      </c>
      <c r="B9" s="55">
        <f>SUM(B10:B30)</f>
        <v>429128</v>
      </c>
      <c r="C9" s="55">
        <f>SUM(C10:C30)</f>
        <v>513407</v>
      </c>
      <c r="D9" s="77">
        <f t="shared" si="0"/>
        <v>0.19600000000000001</v>
      </c>
    </row>
    <row r="10" spans="1:5" s="45" customFormat="1" ht="25.5" customHeight="1">
      <c r="A10" s="78" t="s">
        <v>100</v>
      </c>
      <c r="B10" s="58">
        <v>15224</v>
      </c>
      <c r="C10" s="59">
        <v>15224</v>
      </c>
      <c r="D10" s="77">
        <f t="shared" si="0"/>
        <v>0</v>
      </c>
    </row>
    <row r="11" spans="1:5" s="45" customFormat="1" ht="25.5" customHeight="1">
      <c r="A11" s="79" t="s">
        <v>101</v>
      </c>
      <c r="B11" s="58">
        <v>75329</v>
      </c>
      <c r="C11" s="59">
        <v>75329</v>
      </c>
      <c r="D11" s="77">
        <f t="shared" si="0"/>
        <v>0</v>
      </c>
    </row>
    <row r="12" spans="1:5" s="45" customFormat="1" ht="25.5" customHeight="1">
      <c r="A12" s="79" t="s">
        <v>102</v>
      </c>
      <c r="B12" s="58">
        <v>38112</v>
      </c>
      <c r="C12" s="59">
        <v>57048</v>
      </c>
      <c r="D12" s="77">
        <f t="shared" si="0"/>
        <v>0.497</v>
      </c>
    </row>
    <row r="13" spans="1:5" s="45" customFormat="1" ht="25.5" customHeight="1">
      <c r="A13" s="79" t="s">
        <v>103</v>
      </c>
      <c r="B13" s="58">
        <v>2394</v>
      </c>
      <c r="C13" s="59">
        <v>2011</v>
      </c>
      <c r="D13" s="77">
        <f t="shared" si="0"/>
        <v>-0.16</v>
      </c>
    </row>
    <row r="14" spans="1:5" s="45" customFormat="1" ht="25.5" customHeight="1">
      <c r="A14" s="79" t="s">
        <v>104</v>
      </c>
      <c r="B14" s="58">
        <v>31</v>
      </c>
      <c r="C14" s="59">
        <v>31</v>
      </c>
      <c r="D14" s="77">
        <f t="shared" si="0"/>
        <v>0</v>
      </c>
    </row>
    <row r="15" spans="1:5" s="45" customFormat="1" ht="25.5" customHeight="1">
      <c r="A15" s="79" t="s">
        <v>105</v>
      </c>
      <c r="B15" s="58">
        <v>9627</v>
      </c>
      <c r="C15" s="59">
        <v>1985</v>
      </c>
      <c r="D15" s="77">
        <f t="shared" si="0"/>
        <v>-0.79400000000000004</v>
      </c>
    </row>
    <row r="16" spans="1:5" s="45" customFormat="1" ht="25.5" customHeight="1">
      <c r="A16" s="79" t="s">
        <v>106</v>
      </c>
      <c r="B16" s="58">
        <v>16224</v>
      </c>
      <c r="C16" s="59">
        <v>3300</v>
      </c>
      <c r="D16" s="77">
        <f t="shared" si="0"/>
        <v>-0.79700000000000004</v>
      </c>
    </row>
    <row r="17" spans="1:4" s="45" customFormat="1" ht="25.5" customHeight="1">
      <c r="A17" s="79" t="s">
        <v>107</v>
      </c>
      <c r="B17" s="58"/>
      <c r="C17" s="59">
        <v>29737</v>
      </c>
      <c r="D17" s="77"/>
    </row>
    <row r="18" spans="1:4" s="45" customFormat="1" ht="25.5" customHeight="1">
      <c r="A18" s="78" t="s">
        <v>485</v>
      </c>
      <c r="B18" s="58">
        <v>18724</v>
      </c>
      <c r="C18" s="59"/>
      <c r="D18" s="77">
        <f t="shared" si="0"/>
        <v>-1</v>
      </c>
    </row>
    <row r="19" spans="1:4" s="45" customFormat="1" ht="25.5" customHeight="1">
      <c r="A19" s="78" t="s">
        <v>109</v>
      </c>
      <c r="B19" s="58">
        <v>5169</v>
      </c>
      <c r="C19" s="59">
        <v>1740</v>
      </c>
      <c r="D19" s="77">
        <f t="shared" si="0"/>
        <v>-0.66300000000000003</v>
      </c>
    </row>
    <row r="20" spans="1:4" s="45" customFormat="1" ht="25.5" customHeight="1">
      <c r="A20" s="78" t="s">
        <v>110</v>
      </c>
      <c r="B20" s="58"/>
      <c r="C20" s="59">
        <v>7717</v>
      </c>
      <c r="D20" s="77"/>
    </row>
    <row r="21" spans="1:4" s="45" customFormat="1" ht="25.5" customHeight="1">
      <c r="A21" s="78" t="s">
        <v>111</v>
      </c>
      <c r="B21" s="58">
        <v>5260</v>
      </c>
      <c r="C21" s="59">
        <v>6454</v>
      </c>
      <c r="D21" s="77">
        <f t="shared" si="0"/>
        <v>0.22700000000000001</v>
      </c>
    </row>
    <row r="22" spans="1:4" s="45" customFormat="1" ht="25.5" customHeight="1">
      <c r="A22" s="78" t="s">
        <v>112</v>
      </c>
      <c r="B22" s="58">
        <v>118922</v>
      </c>
      <c r="C22" s="59">
        <v>126461</v>
      </c>
      <c r="D22" s="77">
        <f t="shared" si="0"/>
        <v>6.3E-2</v>
      </c>
    </row>
    <row r="23" spans="1:4" s="45" customFormat="1" ht="25.5" customHeight="1">
      <c r="A23" s="78" t="s">
        <v>486</v>
      </c>
      <c r="B23" s="58">
        <v>9563</v>
      </c>
      <c r="C23" s="59">
        <v>9563</v>
      </c>
      <c r="D23" s="77">
        <f t="shared" si="0"/>
        <v>0</v>
      </c>
    </row>
    <row r="24" spans="1:4" s="45" customFormat="1" ht="25.5" customHeight="1">
      <c r="A24" s="78" t="s">
        <v>114</v>
      </c>
      <c r="B24" s="58">
        <v>3990</v>
      </c>
      <c r="C24" s="59">
        <v>3404</v>
      </c>
      <c r="D24" s="77">
        <f t="shared" si="0"/>
        <v>-0.14699999999999999</v>
      </c>
    </row>
    <row r="25" spans="1:4" s="45" customFormat="1" ht="25.5" customHeight="1">
      <c r="A25" s="78" t="s">
        <v>487</v>
      </c>
      <c r="B25" s="58"/>
      <c r="C25" s="59">
        <v>9658</v>
      </c>
      <c r="D25" s="77"/>
    </row>
    <row r="26" spans="1:4" s="45" customFormat="1" ht="25.5" customHeight="1">
      <c r="A26" s="78" t="s">
        <v>488</v>
      </c>
      <c r="B26" s="58"/>
      <c r="C26" s="59">
        <v>10291</v>
      </c>
      <c r="D26" s="77"/>
    </row>
    <row r="27" spans="1:4" s="45" customFormat="1" ht="25.5" customHeight="1">
      <c r="A27" s="78" t="s">
        <v>489</v>
      </c>
      <c r="B27" s="58"/>
      <c r="C27" s="59">
        <v>14845</v>
      </c>
      <c r="D27" s="77"/>
    </row>
    <row r="28" spans="1:4" s="45" customFormat="1" ht="25.5" customHeight="1">
      <c r="A28" s="78" t="s">
        <v>490</v>
      </c>
      <c r="B28" s="58"/>
      <c r="C28" s="59"/>
      <c r="D28" s="77"/>
    </row>
    <row r="29" spans="1:4" s="45" customFormat="1" ht="25.5" customHeight="1">
      <c r="A29" s="78" t="s">
        <v>491</v>
      </c>
      <c r="B29" s="58"/>
      <c r="C29" s="59">
        <v>8050</v>
      </c>
      <c r="D29" s="77"/>
    </row>
    <row r="30" spans="1:4" s="45" customFormat="1" ht="25.5" customHeight="1">
      <c r="A30" s="78" t="s">
        <v>115</v>
      </c>
      <c r="B30" s="58">
        <v>110559</v>
      </c>
      <c r="C30" s="59">
        <v>130559</v>
      </c>
      <c r="D30" s="77">
        <f t="shared" si="0"/>
        <v>0.18099999999999999</v>
      </c>
    </row>
    <row r="31" spans="1:4" s="46" customFormat="1" ht="25.5" customHeight="1">
      <c r="A31" s="60" t="s">
        <v>508</v>
      </c>
      <c r="B31" s="55">
        <v>158595</v>
      </c>
      <c r="C31" s="56">
        <v>148421</v>
      </c>
      <c r="D31" s="77">
        <f t="shared" si="0"/>
        <v>-6.4000000000000001E-2</v>
      </c>
    </row>
    <row r="32" spans="1:4" s="45" customFormat="1" ht="25.5" customHeight="1">
      <c r="A32" s="78"/>
      <c r="B32" s="58"/>
      <c r="C32" s="59"/>
      <c r="D32" s="77"/>
    </row>
    <row r="33" spans="1:5" s="45" customFormat="1" ht="24" customHeight="1">
      <c r="A33" s="68"/>
      <c r="B33" s="69"/>
      <c r="C33" s="70"/>
      <c r="D33" s="77"/>
    </row>
    <row r="34" spans="1:5" s="45" customFormat="1">
      <c r="A34" s="71" t="s">
        <v>162</v>
      </c>
      <c r="B34" s="72">
        <f>B4+B9+B31</f>
        <v>611034</v>
      </c>
      <c r="C34" s="72">
        <f>C4+C9+C31</f>
        <v>685139</v>
      </c>
      <c r="D34" s="77">
        <f t="shared" si="0"/>
        <v>0.121</v>
      </c>
    </row>
    <row r="35" spans="1:5">
      <c r="D35" s="80"/>
    </row>
    <row r="37" spans="1:5">
      <c r="D37" s="75"/>
      <c r="E37" s="75"/>
    </row>
  </sheetData>
  <mergeCells count="1">
    <mergeCell ref="A1:D1"/>
  </mergeCells>
  <phoneticPr fontId="5" type="noConversion"/>
  <printOptions horizontalCentered="1"/>
  <pageMargins left="0.47222222222222199" right="0.47222222222222199" top="0.78680555555555598" bottom="0.59027777777777801" header="0.70833333333333304" footer="0.39305555555555599"/>
  <pageSetup paperSize="9" orientation="portrait"/>
  <headerFooter alignWithMargins="0">
    <oddFooter>&amp;C- &amp;P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82"/>
  <sheetViews>
    <sheetView showGridLines="0" showZeros="0" topLeftCell="A91" workbookViewId="0">
      <selection activeCell="F100" sqref="F100"/>
    </sheetView>
  </sheetViews>
  <sheetFormatPr defaultColWidth="9" defaultRowHeight="14.25"/>
  <cols>
    <col min="1" max="1" width="39.625" style="47" customWidth="1"/>
    <col min="2" max="11" width="10.875" style="47" customWidth="1"/>
    <col min="12" max="12" width="7.75" style="48" hidden="1" customWidth="1"/>
    <col min="13" max="13" width="17.375" style="47" customWidth="1"/>
    <col min="14" max="14" width="15.25" style="47" customWidth="1"/>
    <col min="15" max="15" width="28" style="47" customWidth="1"/>
    <col min="16" max="16" width="15.625" style="47" customWidth="1"/>
    <col min="17" max="17" width="18.25" style="47" customWidth="1"/>
    <col min="18" max="18" width="17.625" style="47" customWidth="1"/>
    <col min="19" max="20" width="17.875" style="47" customWidth="1"/>
    <col min="21" max="263" width="9" style="47"/>
    <col min="264" max="264" width="32.875" style="47" customWidth="1"/>
    <col min="265" max="265" width="12.375" style="47" customWidth="1"/>
    <col min="266" max="266" width="23" style="47" customWidth="1"/>
    <col min="267" max="267" width="11.25" style="47" customWidth="1"/>
    <col min="268" max="268" width="13.875" style="47" customWidth="1"/>
    <col min="269" max="269" width="17.375" style="47" customWidth="1"/>
    <col min="270" max="270" width="15.25" style="47" customWidth="1"/>
    <col min="271" max="271" width="28" style="47" customWidth="1"/>
    <col min="272" max="272" width="15.625" style="47" customWidth="1"/>
    <col min="273" max="273" width="18.25" style="47" customWidth="1"/>
    <col min="274" max="274" width="17.625" style="47" customWidth="1"/>
    <col min="275" max="276" width="17.875" style="47" customWidth="1"/>
    <col min="277" max="519" width="9" style="47"/>
    <col min="520" max="520" width="32.875" style="47" customWidth="1"/>
    <col min="521" max="521" width="12.375" style="47" customWidth="1"/>
    <col min="522" max="522" width="23" style="47" customWidth="1"/>
    <col min="523" max="523" width="11.25" style="47" customWidth="1"/>
    <col min="524" max="524" width="13.875" style="47" customWidth="1"/>
    <col min="525" max="525" width="17.375" style="47" customWidth="1"/>
    <col min="526" max="526" width="15.25" style="47" customWidth="1"/>
    <col min="527" max="527" width="28" style="47" customWidth="1"/>
    <col min="528" max="528" width="15.625" style="47" customWidth="1"/>
    <col min="529" max="529" width="18.25" style="47" customWidth="1"/>
    <col min="530" max="530" width="17.625" style="47" customWidth="1"/>
    <col min="531" max="532" width="17.875" style="47" customWidth="1"/>
    <col min="533" max="775" width="9" style="47"/>
    <col min="776" max="776" width="32.875" style="47" customWidth="1"/>
    <col min="777" max="777" width="12.375" style="47" customWidth="1"/>
    <col min="778" max="778" width="23" style="47" customWidth="1"/>
    <col min="779" max="779" width="11.25" style="47" customWidth="1"/>
    <col min="780" max="780" width="13.875" style="47" customWidth="1"/>
    <col min="781" max="781" width="17.375" style="47" customWidth="1"/>
    <col min="782" max="782" width="15.25" style="47" customWidth="1"/>
    <col min="783" max="783" width="28" style="47" customWidth="1"/>
    <col min="784" max="784" width="15.625" style="47" customWidth="1"/>
    <col min="785" max="785" width="18.25" style="47" customWidth="1"/>
    <col min="786" max="786" width="17.625" style="47" customWidth="1"/>
    <col min="787" max="788" width="17.875" style="47" customWidth="1"/>
    <col min="789" max="1031" width="9" style="47"/>
    <col min="1032" max="1032" width="32.875" style="47" customWidth="1"/>
    <col min="1033" max="1033" width="12.375" style="47" customWidth="1"/>
    <col min="1034" max="1034" width="23" style="47" customWidth="1"/>
    <col min="1035" max="1035" width="11.25" style="47" customWidth="1"/>
    <col min="1036" max="1036" width="13.875" style="47" customWidth="1"/>
    <col min="1037" max="1037" width="17.375" style="47" customWidth="1"/>
    <col min="1038" max="1038" width="15.25" style="47" customWidth="1"/>
    <col min="1039" max="1039" width="28" style="47" customWidth="1"/>
    <col min="1040" max="1040" width="15.625" style="47" customWidth="1"/>
    <col min="1041" max="1041" width="18.25" style="47" customWidth="1"/>
    <col min="1042" max="1042" width="17.625" style="47" customWidth="1"/>
    <col min="1043" max="1044" width="17.875" style="47" customWidth="1"/>
    <col min="1045" max="1287" width="9" style="47"/>
    <col min="1288" max="1288" width="32.875" style="47" customWidth="1"/>
    <col min="1289" max="1289" width="12.375" style="47" customWidth="1"/>
    <col min="1290" max="1290" width="23" style="47" customWidth="1"/>
    <col min="1291" max="1291" width="11.25" style="47" customWidth="1"/>
    <col min="1292" max="1292" width="13.875" style="47" customWidth="1"/>
    <col min="1293" max="1293" width="17.375" style="47" customWidth="1"/>
    <col min="1294" max="1294" width="15.25" style="47" customWidth="1"/>
    <col min="1295" max="1295" width="28" style="47" customWidth="1"/>
    <col min="1296" max="1296" width="15.625" style="47" customWidth="1"/>
    <col min="1297" max="1297" width="18.25" style="47" customWidth="1"/>
    <col min="1298" max="1298" width="17.625" style="47" customWidth="1"/>
    <col min="1299" max="1300" width="17.875" style="47" customWidth="1"/>
    <col min="1301" max="1543" width="9" style="47"/>
    <col min="1544" max="1544" width="32.875" style="47" customWidth="1"/>
    <col min="1545" max="1545" width="12.375" style="47" customWidth="1"/>
    <col min="1546" max="1546" width="23" style="47" customWidth="1"/>
    <col min="1547" max="1547" width="11.25" style="47" customWidth="1"/>
    <col min="1548" max="1548" width="13.875" style="47" customWidth="1"/>
    <col min="1549" max="1549" width="17.375" style="47" customWidth="1"/>
    <col min="1550" max="1550" width="15.25" style="47" customWidth="1"/>
    <col min="1551" max="1551" width="28" style="47" customWidth="1"/>
    <col min="1552" max="1552" width="15.625" style="47" customWidth="1"/>
    <col min="1553" max="1553" width="18.25" style="47" customWidth="1"/>
    <col min="1554" max="1554" width="17.625" style="47" customWidth="1"/>
    <col min="1555" max="1556" width="17.875" style="47" customWidth="1"/>
    <col min="1557" max="1799" width="9" style="47"/>
    <col min="1800" max="1800" width="32.875" style="47" customWidth="1"/>
    <col min="1801" max="1801" width="12.375" style="47" customWidth="1"/>
    <col min="1802" max="1802" width="23" style="47" customWidth="1"/>
    <col min="1803" max="1803" width="11.25" style="47" customWidth="1"/>
    <col min="1804" max="1804" width="13.875" style="47" customWidth="1"/>
    <col min="1805" max="1805" width="17.375" style="47" customWidth="1"/>
    <col min="1806" max="1806" width="15.25" style="47" customWidth="1"/>
    <col min="1807" max="1807" width="28" style="47" customWidth="1"/>
    <col min="1808" max="1808" width="15.625" style="47" customWidth="1"/>
    <col min="1809" max="1809" width="18.25" style="47" customWidth="1"/>
    <col min="1810" max="1810" width="17.625" style="47" customWidth="1"/>
    <col min="1811" max="1812" width="17.875" style="47" customWidth="1"/>
    <col min="1813" max="2055" width="9" style="47"/>
    <col min="2056" max="2056" width="32.875" style="47" customWidth="1"/>
    <col min="2057" max="2057" width="12.375" style="47" customWidth="1"/>
    <col min="2058" max="2058" width="23" style="47" customWidth="1"/>
    <col min="2059" max="2059" width="11.25" style="47" customWidth="1"/>
    <col min="2060" max="2060" width="13.875" style="47" customWidth="1"/>
    <col min="2061" max="2061" width="17.375" style="47" customWidth="1"/>
    <col min="2062" max="2062" width="15.25" style="47" customWidth="1"/>
    <col min="2063" max="2063" width="28" style="47" customWidth="1"/>
    <col min="2064" max="2064" width="15.625" style="47" customWidth="1"/>
    <col min="2065" max="2065" width="18.25" style="47" customWidth="1"/>
    <col min="2066" max="2066" width="17.625" style="47" customWidth="1"/>
    <col min="2067" max="2068" width="17.875" style="47" customWidth="1"/>
    <col min="2069" max="2311" width="9" style="47"/>
    <col min="2312" max="2312" width="32.875" style="47" customWidth="1"/>
    <col min="2313" max="2313" width="12.375" style="47" customWidth="1"/>
    <col min="2314" max="2314" width="23" style="47" customWidth="1"/>
    <col min="2315" max="2315" width="11.25" style="47" customWidth="1"/>
    <col min="2316" max="2316" width="13.875" style="47" customWidth="1"/>
    <col min="2317" max="2317" width="17.375" style="47" customWidth="1"/>
    <col min="2318" max="2318" width="15.25" style="47" customWidth="1"/>
    <col min="2319" max="2319" width="28" style="47" customWidth="1"/>
    <col min="2320" max="2320" width="15.625" style="47" customWidth="1"/>
    <col min="2321" max="2321" width="18.25" style="47" customWidth="1"/>
    <col min="2322" max="2322" width="17.625" style="47" customWidth="1"/>
    <col min="2323" max="2324" width="17.875" style="47" customWidth="1"/>
    <col min="2325" max="2567" width="9" style="47"/>
    <col min="2568" max="2568" width="32.875" style="47" customWidth="1"/>
    <col min="2569" max="2569" width="12.375" style="47" customWidth="1"/>
    <col min="2570" max="2570" width="23" style="47" customWidth="1"/>
    <col min="2571" max="2571" width="11.25" style="47" customWidth="1"/>
    <col min="2572" max="2572" width="13.875" style="47" customWidth="1"/>
    <col min="2573" max="2573" width="17.375" style="47" customWidth="1"/>
    <col min="2574" max="2574" width="15.25" style="47" customWidth="1"/>
    <col min="2575" max="2575" width="28" style="47" customWidth="1"/>
    <col min="2576" max="2576" width="15.625" style="47" customWidth="1"/>
    <col min="2577" max="2577" width="18.25" style="47" customWidth="1"/>
    <col min="2578" max="2578" width="17.625" style="47" customWidth="1"/>
    <col min="2579" max="2580" width="17.875" style="47" customWidth="1"/>
    <col min="2581" max="2823" width="9" style="47"/>
    <col min="2824" max="2824" width="32.875" style="47" customWidth="1"/>
    <col min="2825" max="2825" width="12.375" style="47" customWidth="1"/>
    <col min="2826" max="2826" width="23" style="47" customWidth="1"/>
    <col min="2827" max="2827" width="11.25" style="47" customWidth="1"/>
    <col min="2828" max="2828" width="13.875" style="47" customWidth="1"/>
    <col min="2829" max="2829" width="17.375" style="47" customWidth="1"/>
    <col min="2830" max="2830" width="15.25" style="47" customWidth="1"/>
    <col min="2831" max="2831" width="28" style="47" customWidth="1"/>
    <col min="2832" max="2832" width="15.625" style="47" customWidth="1"/>
    <col min="2833" max="2833" width="18.25" style="47" customWidth="1"/>
    <col min="2834" max="2834" width="17.625" style="47" customWidth="1"/>
    <col min="2835" max="2836" width="17.875" style="47" customWidth="1"/>
    <col min="2837" max="3079" width="9" style="47"/>
    <col min="3080" max="3080" width="32.875" style="47" customWidth="1"/>
    <col min="3081" max="3081" width="12.375" style="47" customWidth="1"/>
    <col min="3082" max="3082" width="23" style="47" customWidth="1"/>
    <col min="3083" max="3083" width="11.25" style="47" customWidth="1"/>
    <col min="3084" max="3084" width="13.875" style="47" customWidth="1"/>
    <col min="3085" max="3085" width="17.375" style="47" customWidth="1"/>
    <col min="3086" max="3086" width="15.25" style="47" customWidth="1"/>
    <col min="3087" max="3087" width="28" style="47" customWidth="1"/>
    <col min="3088" max="3088" width="15.625" style="47" customWidth="1"/>
    <col min="3089" max="3089" width="18.25" style="47" customWidth="1"/>
    <col min="3090" max="3090" width="17.625" style="47" customWidth="1"/>
    <col min="3091" max="3092" width="17.875" style="47" customWidth="1"/>
    <col min="3093" max="3335" width="9" style="47"/>
    <col min="3336" max="3336" width="32.875" style="47" customWidth="1"/>
    <col min="3337" max="3337" width="12.375" style="47" customWidth="1"/>
    <col min="3338" max="3338" width="23" style="47" customWidth="1"/>
    <col min="3339" max="3339" width="11.25" style="47" customWidth="1"/>
    <col min="3340" max="3340" width="13.875" style="47" customWidth="1"/>
    <col min="3341" max="3341" width="17.375" style="47" customWidth="1"/>
    <col min="3342" max="3342" width="15.25" style="47" customWidth="1"/>
    <col min="3343" max="3343" width="28" style="47" customWidth="1"/>
    <col min="3344" max="3344" width="15.625" style="47" customWidth="1"/>
    <col min="3345" max="3345" width="18.25" style="47" customWidth="1"/>
    <col min="3346" max="3346" width="17.625" style="47" customWidth="1"/>
    <col min="3347" max="3348" width="17.875" style="47" customWidth="1"/>
    <col min="3349" max="3591" width="9" style="47"/>
    <col min="3592" max="3592" width="32.875" style="47" customWidth="1"/>
    <col min="3593" max="3593" width="12.375" style="47" customWidth="1"/>
    <col min="3594" max="3594" width="23" style="47" customWidth="1"/>
    <col min="3595" max="3595" width="11.25" style="47" customWidth="1"/>
    <col min="3596" max="3596" width="13.875" style="47" customWidth="1"/>
    <col min="3597" max="3597" width="17.375" style="47" customWidth="1"/>
    <col min="3598" max="3598" width="15.25" style="47" customWidth="1"/>
    <col min="3599" max="3599" width="28" style="47" customWidth="1"/>
    <col min="3600" max="3600" width="15.625" style="47" customWidth="1"/>
    <col min="3601" max="3601" width="18.25" style="47" customWidth="1"/>
    <col min="3602" max="3602" width="17.625" style="47" customWidth="1"/>
    <col min="3603" max="3604" width="17.875" style="47" customWidth="1"/>
    <col min="3605" max="3847" width="9" style="47"/>
    <col min="3848" max="3848" width="32.875" style="47" customWidth="1"/>
    <col min="3849" max="3849" width="12.375" style="47" customWidth="1"/>
    <col min="3850" max="3850" width="23" style="47" customWidth="1"/>
    <col min="3851" max="3851" width="11.25" style="47" customWidth="1"/>
    <col min="3852" max="3852" width="13.875" style="47" customWidth="1"/>
    <col min="3853" max="3853" width="17.375" style="47" customWidth="1"/>
    <col min="3854" max="3854" width="15.25" style="47" customWidth="1"/>
    <col min="3855" max="3855" width="28" style="47" customWidth="1"/>
    <col min="3856" max="3856" width="15.625" style="47" customWidth="1"/>
    <col min="3857" max="3857" width="18.25" style="47" customWidth="1"/>
    <col min="3858" max="3858" width="17.625" style="47" customWidth="1"/>
    <col min="3859" max="3860" width="17.875" style="47" customWidth="1"/>
    <col min="3861" max="4103" width="9" style="47"/>
    <col min="4104" max="4104" width="32.875" style="47" customWidth="1"/>
    <col min="4105" max="4105" width="12.375" style="47" customWidth="1"/>
    <col min="4106" max="4106" width="23" style="47" customWidth="1"/>
    <col min="4107" max="4107" width="11.25" style="47" customWidth="1"/>
    <col min="4108" max="4108" width="13.875" style="47" customWidth="1"/>
    <col min="4109" max="4109" width="17.375" style="47" customWidth="1"/>
    <col min="4110" max="4110" width="15.25" style="47" customWidth="1"/>
    <col min="4111" max="4111" width="28" style="47" customWidth="1"/>
    <col min="4112" max="4112" width="15.625" style="47" customWidth="1"/>
    <col min="4113" max="4113" width="18.25" style="47" customWidth="1"/>
    <col min="4114" max="4114" width="17.625" style="47" customWidth="1"/>
    <col min="4115" max="4116" width="17.875" style="47" customWidth="1"/>
    <col min="4117" max="4359" width="9" style="47"/>
    <col min="4360" max="4360" width="32.875" style="47" customWidth="1"/>
    <col min="4361" max="4361" width="12.375" style="47" customWidth="1"/>
    <col min="4362" max="4362" width="23" style="47" customWidth="1"/>
    <col min="4363" max="4363" width="11.25" style="47" customWidth="1"/>
    <col min="4364" max="4364" width="13.875" style="47" customWidth="1"/>
    <col min="4365" max="4365" width="17.375" style="47" customWidth="1"/>
    <col min="4366" max="4366" width="15.25" style="47" customWidth="1"/>
    <col min="4367" max="4367" width="28" style="47" customWidth="1"/>
    <col min="4368" max="4368" width="15.625" style="47" customWidth="1"/>
    <col min="4369" max="4369" width="18.25" style="47" customWidth="1"/>
    <col min="4370" max="4370" width="17.625" style="47" customWidth="1"/>
    <col min="4371" max="4372" width="17.875" style="47" customWidth="1"/>
    <col min="4373" max="4615" width="9" style="47"/>
    <col min="4616" max="4616" width="32.875" style="47" customWidth="1"/>
    <col min="4617" max="4617" width="12.375" style="47" customWidth="1"/>
    <col min="4618" max="4618" width="23" style="47" customWidth="1"/>
    <col min="4619" max="4619" width="11.25" style="47" customWidth="1"/>
    <col min="4620" max="4620" width="13.875" style="47" customWidth="1"/>
    <col min="4621" max="4621" width="17.375" style="47" customWidth="1"/>
    <col min="4622" max="4622" width="15.25" style="47" customWidth="1"/>
    <col min="4623" max="4623" width="28" style="47" customWidth="1"/>
    <col min="4624" max="4624" width="15.625" style="47" customWidth="1"/>
    <col min="4625" max="4625" width="18.25" style="47" customWidth="1"/>
    <col min="4626" max="4626" width="17.625" style="47" customWidth="1"/>
    <col min="4627" max="4628" width="17.875" style="47" customWidth="1"/>
    <col min="4629" max="4871" width="9" style="47"/>
    <col min="4872" max="4872" width="32.875" style="47" customWidth="1"/>
    <col min="4873" max="4873" width="12.375" style="47" customWidth="1"/>
    <col min="4874" max="4874" width="23" style="47" customWidth="1"/>
    <col min="4875" max="4875" width="11.25" style="47" customWidth="1"/>
    <col min="4876" max="4876" width="13.875" style="47" customWidth="1"/>
    <col min="4877" max="4877" width="17.375" style="47" customWidth="1"/>
    <col min="4878" max="4878" width="15.25" style="47" customWidth="1"/>
    <col min="4879" max="4879" width="28" style="47" customWidth="1"/>
    <col min="4880" max="4880" width="15.625" style="47" customWidth="1"/>
    <col min="4881" max="4881" width="18.25" style="47" customWidth="1"/>
    <col min="4882" max="4882" width="17.625" style="47" customWidth="1"/>
    <col min="4883" max="4884" width="17.875" style="47" customWidth="1"/>
    <col min="4885" max="5127" width="9" style="47"/>
    <col min="5128" max="5128" width="32.875" style="47" customWidth="1"/>
    <col min="5129" max="5129" width="12.375" style="47" customWidth="1"/>
    <col min="5130" max="5130" width="23" style="47" customWidth="1"/>
    <col min="5131" max="5131" width="11.25" style="47" customWidth="1"/>
    <col min="5132" max="5132" width="13.875" style="47" customWidth="1"/>
    <col min="5133" max="5133" width="17.375" style="47" customWidth="1"/>
    <col min="5134" max="5134" width="15.25" style="47" customWidth="1"/>
    <col min="5135" max="5135" width="28" style="47" customWidth="1"/>
    <col min="5136" max="5136" width="15.625" style="47" customWidth="1"/>
    <col min="5137" max="5137" width="18.25" style="47" customWidth="1"/>
    <col min="5138" max="5138" width="17.625" style="47" customWidth="1"/>
    <col min="5139" max="5140" width="17.875" style="47" customWidth="1"/>
    <col min="5141" max="5383" width="9" style="47"/>
    <col min="5384" max="5384" width="32.875" style="47" customWidth="1"/>
    <col min="5385" max="5385" width="12.375" style="47" customWidth="1"/>
    <col min="5386" max="5386" width="23" style="47" customWidth="1"/>
    <col min="5387" max="5387" width="11.25" style="47" customWidth="1"/>
    <col min="5388" max="5388" width="13.875" style="47" customWidth="1"/>
    <col min="5389" max="5389" width="17.375" style="47" customWidth="1"/>
    <col min="5390" max="5390" width="15.25" style="47" customWidth="1"/>
    <col min="5391" max="5391" width="28" style="47" customWidth="1"/>
    <col min="5392" max="5392" width="15.625" style="47" customWidth="1"/>
    <col min="5393" max="5393" width="18.25" style="47" customWidth="1"/>
    <col min="5394" max="5394" width="17.625" style="47" customWidth="1"/>
    <col min="5395" max="5396" width="17.875" style="47" customWidth="1"/>
    <col min="5397" max="5639" width="9" style="47"/>
    <col min="5640" max="5640" width="32.875" style="47" customWidth="1"/>
    <col min="5641" max="5641" width="12.375" style="47" customWidth="1"/>
    <col min="5642" max="5642" width="23" style="47" customWidth="1"/>
    <col min="5643" max="5643" width="11.25" style="47" customWidth="1"/>
    <col min="5644" max="5644" width="13.875" style="47" customWidth="1"/>
    <col min="5645" max="5645" width="17.375" style="47" customWidth="1"/>
    <col min="5646" max="5646" width="15.25" style="47" customWidth="1"/>
    <col min="5647" max="5647" width="28" style="47" customWidth="1"/>
    <col min="5648" max="5648" width="15.625" style="47" customWidth="1"/>
    <col min="5649" max="5649" width="18.25" style="47" customWidth="1"/>
    <col min="5650" max="5650" width="17.625" style="47" customWidth="1"/>
    <col min="5651" max="5652" width="17.875" style="47" customWidth="1"/>
    <col min="5653" max="5895" width="9" style="47"/>
    <col min="5896" max="5896" width="32.875" style="47" customWidth="1"/>
    <col min="5897" max="5897" width="12.375" style="47" customWidth="1"/>
    <col min="5898" max="5898" width="23" style="47" customWidth="1"/>
    <col min="5899" max="5899" width="11.25" style="47" customWidth="1"/>
    <col min="5900" max="5900" width="13.875" style="47" customWidth="1"/>
    <col min="5901" max="5901" width="17.375" style="47" customWidth="1"/>
    <col min="5902" max="5902" width="15.25" style="47" customWidth="1"/>
    <col min="5903" max="5903" width="28" style="47" customWidth="1"/>
    <col min="5904" max="5904" width="15.625" style="47" customWidth="1"/>
    <col min="5905" max="5905" width="18.25" style="47" customWidth="1"/>
    <col min="5906" max="5906" width="17.625" style="47" customWidth="1"/>
    <col min="5907" max="5908" width="17.875" style="47" customWidth="1"/>
    <col min="5909" max="6151" width="9" style="47"/>
    <col min="6152" max="6152" width="32.875" style="47" customWidth="1"/>
    <col min="6153" max="6153" width="12.375" style="47" customWidth="1"/>
    <col min="6154" max="6154" width="23" style="47" customWidth="1"/>
    <col min="6155" max="6155" width="11.25" style="47" customWidth="1"/>
    <col min="6156" max="6156" width="13.875" style="47" customWidth="1"/>
    <col min="6157" max="6157" width="17.375" style="47" customWidth="1"/>
    <col min="6158" max="6158" width="15.25" style="47" customWidth="1"/>
    <col min="6159" max="6159" width="28" style="47" customWidth="1"/>
    <col min="6160" max="6160" width="15.625" style="47" customWidth="1"/>
    <col min="6161" max="6161" width="18.25" style="47" customWidth="1"/>
    <col min="6162" max="6162" width="17.625" style="47" customWidth="1"/>
    <col min="6163" max="6164" width="17.875" style="47" customWidth="1"/>
    <col min="6165" max="6407" width="9" style="47"/>
    <col min="6408" max="6408" width="32.875" style="47" customWidth="1"/>
    <col min="6409" max="6409" width="12.375" style="47" customWidth="1"/>
    <col min="6410" max="6410" width="23" style="47" customWidth="1"/>
    <col min="6411" max="6411" width="11.25" style="47" customWidth="1"/>
    <col min="6412" max="6412" width="13.875" style="47" customWidth="1"/>
    <col min="6413" max="6413" width="17.375" style="47" customWidth="1"/>
    <col min="6414" max="6414" width="15.25" style="47" customWidth="1"/>
    <col min="6415" max="6415" width="28" style="47" customWidth="1"/>
    <col min="6416" max="6416" width="15.625" style="47" customWidth="1"/>
    <col min="6417" max="6417" width="18.25" style="47" customWidth="1"/>
    <col min="6418" max="6418" width="17.625" style="47" customWidth="1"/>
    <col min="6419" max="6420" width="17.875" style="47" customWidth="1"/>
    <col min="6421" max="6663" width="9" style="47"/>
    <col min="6664" max="6664" width="32.875" style="47" customWidth="1"/>
    <col min="6665" max="6665" width="12.375" style="47" customWidth="1"/>
    <col min="6666" max="6666" width="23" style="47" customWidth="1"/>
    <col min="6667" max="6667" width="11.25" style="47" customWidth="1"/>
    <col min="6668" max="6668" width="13.875" style="47" customWidth="1"/>
    <col min="6669" max="6669" width="17.375" style="47" customWidth="1"/>
    <col min="6670" max="6670" width="15.25" style="47" customWidth="1"/>
    <col min="6671" max="6671" width="28" style="47" customWidth="1"/>
    <col min="6672" max="6672" width="15.625" style="47" customWidth="1"/>
    <col min="6673" max="6673" width="18.25" style="47" customWidth="1"/>
    <col min="6674" max="6674" width="17.625" style="47" customWidth="1"/>
    <col min="6675" max="6676" width="17.875" style="47" customWidth="1"/>
    <col min="6677" max="6919" width="9" style="47"/>
    <col min="6920" max="6920" width="32.875" style="47" customWidth="1"/>
    <col min="6921" max="6921" width="12.375" style="47" customWidth="1"/>
    <col min="6922" max="6922" width="23" style="47" customWidth="1"/>
    <col min="6923" max="6923" width="11.25" style="47" customWidth="1"/>
    <col min="6924" max="6924" width="13.875" style="47" customWidth="1"/>
    <col min="6925" max="6925" width="17.375" style="47" customWidth="1"/>
    <col min="6926" max="6926" width="15.25" style="47" customWidth="1"/>
    <col min="6927" max="6927" width="28" style="47" customWidth="1"/>
    <col min="6928" max="6928" width="15.625" style="47" customWidth="1"/>
    <col min="6929" max="6929" width="18.25" style="47" customWidth="1"/>
    <col min="6930" max="6930" width="17.625" style="47" customWidth="1"/>
    <col min="6931" max="6932" width="17.875" style="47" customWidth="1"/>
    <col min="6933" max="7175" width="9" style="47"/>
    <col min="7176" max="7176" width="32.875" style="47" customWidth="1"/>
    <col min="7177" max="7177" width="12.375" style="47" customWidth="1"/>
    <col min="7178" max="7178" width="23" style="47" customWidth="1"/>
    <col min="7179" max="7179" width="11.25" style="47" customWidth="1"/>
    <col min="7180" max="7180" width="13.875" style="47" customWidth="1"/>
    <col min="7181" max="7181" width="17.375" style="47" customWidth="1"/>
    <col min="7182" max="7182" width="15.25" style="47" customWidth="1"/>
    <col min="7183" max="7183" width="28" style="47" customWidth="1"/>
    <col min="7184" max="7184" width="15.625" style="47" customWidth="1"/>
    <col min="7185" max="7185" width="18.25" style="47" customWidth="1"/>
    <col min="7186" max="7186" width="17.625" style="47" customWidth="1"/>
    <col min="7187" max="7188" width="17.875" style="47" customWidth="1"/>
    <col min="7189" max="7431" width="9" style="47"/>
    <col min="7432" max="7432" width="32.875" style="47" customWidth="1"/>
    <col min="7433" max="7433" width="12.375" style="47" customWidth="1"/>
    <col min="7434" max="7434" width="23" style="47" customWidth="1"/>
    <col min="7435" max="7435" width="11.25" style="47" customWidth="1"/>
    <col min="7436" max="7436" width="13.875" style="47" customWidth="1"/>
    <col min="7437" max="7437" width="17.375" style="47" customWidth="1"/>
    <col min="7438" max="7438" width="15.25" style="47" customWidth="1"/>
    <col min="7439" max="7439" width="28" style="47" customWidth="1"/>
    <col min="7440" max="7440" width="15.625" style="47" customWidth="1"/>
    <col min="7441" max="7441" width="18.25" style="47" customWidth="1"/>
    <col min="7442" max="7442" width="17.625" style="47" customWidth="1"/>
    <col min="7443" max="7444" width="17.875" style="47" customWidth="1"/>
    <col min="7445" max="7687" width="9" style="47"/>
    <col min="7688" max="7688" width="32.875" style="47" customWidth="1"/>
    <col min="7689" max="7689" width="12.375" style="47" customWidth="1"/>
    <col min="7690" max="7690" width="23" style="47" customWidth="1"/>
    <col min="7691" max="7691" width="11.25" style="47" customWidth="1"/>
    <col min="7692" max="7692" width="13.875" style="47" customWidth="1"/>
    <col min="7693" max="7693" width="17.375" style="47" customWidth="1"/>
    <col min="7694" max="7694" width="15.25" style="47" customWidth="1"/>
    <col min="7695" max="7695" width="28" style="47" customWidth="1"/>
    <col min="7696" max="7696" width="15.625" style="47" customWidth="1"/>
    <col min="7697" max="7697" width="18.25" style="47" customWidth="1"/>
    <col min="7698" max="7698" width="17.625" style="47" customWidth="1"/>
    <col min="7699" max="7700" width="17.875" style="47" customWidth="1"/>
    <col min="7701" max="7943" width="9" style="47"/>
    <col min="7944" max="7944" width="32.875" style="47" customWidth="1"/>
    <col min="7945" max="7945" width="12.375" style="47" customWidth="1"/>
    <col min="7946" max="7946" width="23" style="47" customWidth="1"/>
    <col min="7947" max="7947" width="11.25" style="47" customWidth="1"/>
    <col min="7948" max="7948" width="13.875" style="47" customWidth="1"/>
    <col min="7949" max="7949" width="17.375" style="47" customWidth="1"/>
    <col min="7950" max="7950" width="15.25" style="47" customWidth="1"/>
    <col min="7951" max="7951" width="28" style="47" customWidth="1"/>
    <col min="7952" max="7952" width="15.625" style="47" customWidth="1"/>
    <col min="7953" max="7953" width="18.25" style="47" customWidth="1"/>
    <col min="7954" max="7954" width="17.625" style="47" customWidth="1"/>
    <col min="7955" max="7956" width="17.875" style="47" customWidth="1"/>
    <col min="7957" max="8199" width="9" style="47"/>
    <col min="8200" max="8200" width="32.875" style="47" customWidth="1"/>
    <col min="8201" max="8201" width="12.375" style="47" customWidth="1"/>
    <col min="8202" max="8202" width="23" style="47" customWidth="1"/>
    <col min="8203" max="8203" width="11.25" style="47" customWidth="1"/>
    <col min="8204" max="8204" width="13.875" style="47" customWidth="1"/>
    <col min="8205" max="8205" width="17.375" style="47" customWidth="1"/>
    <col min="8206" max="8206" width="15.25" style="47" customWidth="1"/>
    <col min="8207" max="8207" width="28" style="47" customWidth="1"/>
    <col min="8208" max="8208" width="15.625" style="47" customWidth="1"/>
    <col min="8209" max="8209" width="18.25" style="47" customWidth="1"/>
    <col min="8210" max="8210" width="17.625" style="47" customWidth="1"/>
    <col min="8211" max="8212" width="17.875" style="47" customWidth="1"/>
    <col min="8213" max="8455" width="9" style="47"/>
    <col min="8456" max="8456" width="32.875" style="47" customWidth="1"/>
    <col min="8457" max="8457" width="12.375" style="47" customWidth="1"/>
    <col min="8458" max="8458" width="23" style="47" customWidth="1"/>
    <col min="8459" max="8459" width="11.25" style="47" customWidth="1"/>
    <col min="8460" max="8460" width="13.875" style="47" customWidth="1"/>
    <col min="8461" max="8461" width="17.375" style="47" customWidth="1"/>
    <col min="8462" max="8462" width="15.25" style="47" customWidth="1"/>
    <col min="8463" max="8463" width="28" style="47" customWidth="1"/>
    <col min="8464" max="8464" width="15.625" style="47" customWidth="1"/>
    <col min="8465" max="8465" width="18.25" style="47" customWidth="1"/>
    <col min="8466" max="8466" width="17.625" style="47" customWidth="1"/>
    <col min="8467" max="8468" width="17.875" style="47" customWidth="1"/>
    <col min="8469" max="8711" width="9" style="47"/>
    <col min="8712" max="8712" width="32.875" style="47" customWidth="1"/>
    <col min="8713" max="8713" width="12.375" style="47" customWidth="1"/>
    <col min="8714" max="8714" width="23" style="47" customWidth="1"/>
    <col min="8715" max="8715" width="11.25" style="47" customWidth="1"/>
    <col min="8716" max="8716" width="13.875" style="47" customWidth="1"/>
    <col min="8717" max="8717" width="17.375" style="47" customWidth="1"/>
    <col min="8718" max="8718" width="15.25" style="47" customWidth="1"/>
    <col min="8719" max="8719" width="28" style="47" customWidth="1"/>
    <col min="8720" max="8720" width="15.625" style="47" customWidth="1"/>
    <col min="8721" max="8721" width="18.25" style="47" customWidth="1"/>
    <col min="8722" max="8722" width="17.625" style="47" customWidth="1"/>
    <col min="8723" max="8724" width="17.875" style="47" customWidth="1"/>
    <col min="8725" max="8967" width="9" style="47"/>
    <col min="8968" max="8968" width="32.875" style="47" customWidth="1"/>
    <col min="8969" max="8969" width="12.375" style="47" customWidth="1"/>
    <col min="8970" max="8970" width="23" style="47" customWidth="1"/>
    <col min="8971" max="8971" width="11.25" style="47" customWidth="1"/>
    <col min="8972" max="8972" width="13.875" style="47" customWidth="1"/>
    <col min="8973" max="8973" width="17.375" style="47" customWidth="1"/>
    <col min="8974" max="8974" width="15.25" style="47" customWidth="1"/>
    <col min="8975" max="8975" width="28" style="47" customWidth="1"/>
    <col min="8976" max="8976" width="15.625" style="47" customWidth="1"/>
    <col min="8977" max="8977" width="18.25" style="47" customWidth="1"/>
    <col min="8978" max="8978" width="17.625" style="47" customWidth="1"/>
    <col min="8979" max="8980" width="17.875" style="47" customWidth="1"/>
    <col min="8981" max="9223" width="9" style="47"/>
    <col min="9224" max="9224" width="32.875" style="47" customWidth="1"/>
    <col min="9225" max="9225" width="12.375" style="47" customWidth="1"/>
    <col min="9226" max="9226" width="23" style="47" customWidth="1"/>
    <col min="9227" max="9227" width="11.25" style="47" customWidth="1"/>
    <col min="9228" max="9228" width="13.875" style="47" customWidth="1"/>
    <col min="9229" max="9229" width="17.375" style="47" customWidth="1"/>
    <col min="9230" max="9230" width="15.25" style="47" customWidth="1"/>
    <col min="9231" max="9231" width="28" style="47" customWidth="1"/>
    <col min="9232" max="9232" width="15.625" style="47" customWidth="1"/>
    <col min="9233" max="9233" width="18.25" style="47" customWidth="1"/>
    <col min="9234" max="9234" width="17.625" style="47" customWidth="1"/>
    <col min="9235" max="9236" width="17.875" style="47" customWidth="1"/>
    <col min="9237" max="9479" width="9" style="47"/>
    <col min="9480" max="9480" width="32.875" style="47" customWidth="1"/>
    <col min="9481" max="9481" width="12.375" style="47" customWidth="1"/>
    <col min="9482" max="9482" width="23" style="47" customWidth="1"/>
    <col min="9483" max="9483" width="11.25" style="47" customWidth="1"/>
    <col min="9484" max="9484" width="13.875" style="47" customWidth="1"/>
    <col min="9485" max="9485" width="17.375" style="47" customWidth="1"/>
    <col min="9486" max="9486" width="15.25" style="47" customWidth="1"/>
    <col min="9487" max="9487" width="28" style="47" customWidth="1"/>
    <col min="9488" max="9488" width="15.625" style="47" customWidth="1"/>
    <col min="9489" max="9489" width="18.25" style="47" customWidth="1"/>
    <col min="9490" max="9490" width="17.625" style="47" customWidth="1"/>
    <col min="9491" max="9492" width="17.875" style="47" customWidth="1"/>
    <col min="9493" max="9735" width="9" style="47"/>
    <col min="9736" max="9736" width="32.875" style="47" customWidth="1"/>
    <col min="9737" max="9737" width="12.375" style="47" customWidth="1"/>
    <col min="9738" max="9738" width="23" style="47" customWidth="1"/>
    <col min="9739" max="9739" width="11.25" style="47" customWidth="1"/>
    <col min="9740" max="9740" width="13.875" style="47" customWidth="1"/>
    <col min="9741" max="9741" width="17.375" style="47" customWidth="1"/>
    <col min="9742" max="9742" width="15.25" style="47" customWidth="1"/>
    <col min="9743" max="9743" width="28" style="47" customWidth="1"/>
    <col min="9744" max="9744" width="15.625" style="47" customWidth="1"/>
    <col min="9745" max="9745" width="18.25" style="47" customWidth="1"/>
    <col min="9746" max="9746" width="17.625" style="47" customWidth="1"/>
    <col min="9747" max="9748" width="17.875" style="47" customWidth="1"/>
    <col min="9749" max="9991" width="9" style="47"/>
    <col min="9992" max="9992" width="32.875" style="47" customWidth="1"/>
    <col min="9993" max="9993" width="12.375" style="47" customWidth="1"/>
    <col min="9994" max="9994" width="23" style="47" customWidth="1"/>
    <col min="9995" max="9995" width="11.25" style="47" customWidth="1"/>
    <col min="9996" max="9996" width="13.875" style="47" customWidth="1"/>
    <col min="9997" max="9997" width="17.375" style="47" customWidth="1"/>
    <col min="9998" max="9998" width="15.25" style="47" customWidth="1"/>
    <col min="9999" max="9999" width="28" style="47" customWidth="1"/>
    <col min="10000" max="10000" width="15.625" style="47" customWidth="1"/>
    <col min="10001" max="10001" width="18.25" style="47" customWidth="1"/>
    <col min="10002" max="10002" width="17.625" style="47" customWidth="1"/>
    <col min="10003" max="10004" width="17.875" style="47" customWidth="1"/>
    <col min="10005" max="10247" width="9" style="47"/>
    <col min="10248" max="10248" width="32.875" style="47" customWidth="1"/>
    <col min="10249" max="10249" width="12.375" style="47" customWidth="1"/>
    <col min="10250" max="10250" width="23" style="47" customWidth="1"/>
    <col min="10251" max="10251" width="11.25" style="47" customWidth="1"/>
    <col min="10252" max="10252" width="13.875" style="47" customWidth="1"/>
    <col min="10253" max="10253" width="17.375" style="47" customWidth="1"/>
    <col min="10254" max="10254" width="15.25" style="47" customWidth="1"/>
    <col min="10255" max="10255" width="28" style="47" customWidth="1"/>
    <col min="10256" max="10256" width="15.625" style="47" customWidth="1"/>
    <col min="10257" max="10257" width="18.25" style="47" customWidth="1"/>
    <col min="10258" max="10258" width="17.625" style="47" customWidth="1"/>
    <col min="10259" max="10260" width="17.875" style="47" customWidth="1"/>
    <col min="10261" max="10503" width="9" style="47"/>
    <col min="10504" max="10504" width="32.875" style="47" customWidth="1"/>
    <col min="10505" max="10505" width="12.375" style="47" customWidth="1"/>
    <col min="10506" max="10506" width="23" style="47" customWidth="1"/>
    <col min="10507" max="10507" width="11.25" style="47" customWidth="1"/>
    <col min="10508" max="10508" width="13.875" style="47" customWidth="1"/>
    <col min="10509" max="10509" width="17.375" style="47" customWidth="1"/>
    <col min="10510" max="10510" width="15.25" style="47" customWidth="1"/>
    <col min="10511" max="10511" width="28" style="47" customWidth="1"/>
    <col min="10512" max="10512" width="15.625" style="47" customWidth="1"/>
    <col min="10513" max="10513" width="18.25" style="47" customWidth="1"/>
    <col min="10514" max="10514" width="17.625" style="47" customWidth="1"/>
    <col min="10515" max="10516" width="17.875" style="47" customWidth="1"/>
    <col min="10517" max="10759" width="9" style="47"/>
    <col min="10760" max="10760" width="32.875" style="47" customWidth="1"/>
    <col min="10761" max="10761" width="12.375" style="47" customWidth="1"/>
    <col min="10762" max="10762" width="23" style="47" customWidth="1"/>
    <col min="10763" max="10763" width="11.25" style="47" customWidth="1"/>
    <col min="10764" max="10764" width="13.875" style="47" customWidth="1"/>
    <col min="10765" max="10765" width="17.375" style="47" customWidth="1"/>
    <col min="10766" max="10766" width="15.25" style="47" customWidth="1"/>
    <col min="10767" max="10767" width="28" style="47" customWidth="1"/>
    <col min="10768" max="10768" width="15.625" style="47" customWidth="1"/>
    <col min="10769" max="10769" width="18.25" style="47" customWidth="1"/>
    <col min="10770" max="10770" width="17.625" style="47" customWidth="1"/>
    <col min="10771" max="10772" width="17.875" style="47" customWidth="1"/>
    <col min="10773" max="11015" width="9" style="47"/>
    <col min="11016" max="11016" width="32.875" style="47" customWidth="1"/>
    <col min="11017" max="11017" width="12.375" style="47" customWidth="1"/>
    <col min="11018" max="11018" width="23" style="47" customWidth="1"/>
    <col min="11019" max="11019" width="11.25" style="47" customWidth="1"/>
    <col min="11020" max="11020" width="13.875" style="47" customWidth="1"/>
    <col min="11021" max="11021" width="17.375" style="47" customWidth="1"/>
    <col min="11022" max="11022" width="15.25" style="47" customWidth="1"/>
    <col min="11023" max="11023" width="28" style="47" customWidth="1"/>
    <col min="11024" max="11024" width="15.625" style="47" customWidth="1"/>
    <col min="11025" max="11025" width="18.25" style="47" customWidth="1"/>
    <col min="11026" max="11026" width="17.625" style="47" customWidth="1"/>
    <col min="11027" max="11028" width="17.875" style="47" customWidth="1"/>
    <col min="11029" max="11271" width="9" style="47"/>
    <col min="11272" max="11272" width="32.875" style="47" customWidth="1"/>
    <col min="11273" max="11273" width="12.375" style="47" customWidth="1"/>
    <col min="11274" max="11274" width="23" style="47" customWidth="1"/>
    <col min="11275" max="11275" width="11.25" style="47" customWidth="1"/>
    <col min="11276" max="11276" width="13.875" style="47" customWidth="1"/>
    <col min="11277" max="11277" width="17.375" style="47" customWidth="1"/>
    <col min="11278" max="11278" width="15.25" style="47" customWidth="1"/>
    <col min="11279" max="11279" width="28" style="47" customWidth="1"/>
    <col min="11280" max="11280" width="15.625" style="47" customWidth="1"/>
    <col min="11281" max="11281" width="18.25" style="47" customWidth="1"/>
    <col min="11282" max="11282" width="17.625" style="47" customWidth="1"/>
    <col min="11283" max="11284" width="17.875" style="47" customWidth="1"/>
    <col min="11285" max="11527" width="9" style="47"/>
    <col min="11528" max="11528" width="32.875" style="47" customWidth="1"/>
    <col min="11529" max="11529" width="12.375" style="47" customWidth="1"/>
    <col min="11530" max="11530" width="23" style="47" customWidth="1"/>
    <col min="11531" max="11531" width="11.25" style="47" customWidth="1"/>
    <col min="11532" max="11532" width="13.875" style="47" customWidth="1"/>
    <col min="11533" max="11533" width="17.375" style="47" customWidth="1"/>
    <col min="11534" max="11534" width="15.25" style="47" customWidth="1"/>
    <col min="11535" max="11535" width="28" style="47" customWidth="1"/>
    <col min="11536" max="11536" width="15.625" style="47" customWidth="1"/>
    <col min="11537" max="11537" width="18.25" style="47" customWidth="1"/>
    <col min="11538" max="11538" width="17.625" style="47" customWidth="1"/>
    <col min="11539" max="11540" width="17.875" style="47" customWidth="1"/>
    <col min="11541" max="11783" width="9" style="47"/>
    <col min="11784" max="11784" width="32.875" style="47" customWidth="1"/>
    <col min="11785" max="11785" width="12.375" style="47" customWidth="1"/>
    <col min="11786" max="11786" width="23" style="47" customWidth="1"/>
    <col min="11787" max="11787" width="11.25" style="47" customWidth="1"/>
    <col min="11788" max="11788" width="13.875" style="47" customWidth="1"/>
    <col min="11789" max="11789" width="17.375" style="47" customWidth="1"/>
    <col min="11790" max="11790" width="15.25" style="47" customWidth="1"/>
    <col min="11791" max="11791" width="28" style="47" customWidth="1"/>
    <col min="11792" max="11792" width="15.625" style="47" customWidth="1"/>
    <col min="11793" max="11793" width="18.25" style="47" customWidth="1"/>
    <col min="11794" max="11794" width="17.625" style="47" customWidth="1"/>
    <col min="11795" max="11796" width="17.875" style="47" customWidth="1"/>
    <col min="11797" max="12039" width="9" style="47"/>
    <col min="12040" max="12040" width="32.875" style="47" customWidth="1"/>
    <col min="12041" max="12041" width="12.375" style="47" customWidth="1"/>
    <col min="12042" max="12042" width="23" style="47" customWidth="1"/>
    <col min="12043" max="12043" width="11.25" style="47" customWidth="1"/>
    <col min="12044" max="12044" width="13.875" style="47" customWidth="1"/>
    <col min="12045" max="12045" width="17.375" style="47" customWidth="1"/>
    <col min="12046" max="12046" width="15.25" style="47" customWidth="1"/>
    <col min="12047" max="12047" width="28" style="47" customWidth="1"/>
    <col min="12048" max="12048" width="15.625" style="47" customWidth="1"/>
    <col min="12049" max="12049" width="18.25" style="47" customWidth="1"/>
    <col min="12050" max="12050" width="17.625" style="47" customWidth="1"/>
    <col min="12051" max="12052" width="17.875" style="47" customWidth="1"/>
    <col min="12053" max="12295" width="9" style="47"/>
    <col min="12296" max="12296" width="32.875" style="47" customWidth="1"/>
    <col min="12297" max="12297" width="12.375" style="47" customWidth="1"/>
    <col min="12298" max="12298" width="23" style="47" customWidth="1"/>
    <col min="12299" max="12299" width="11.25" style="47" customWidth="1"/>
    <col min="12300" max="12300" width="13.875" style="47" customWidth="1"/>
    <col min="12301" max="12301" width="17.375" style="47" customWidth="1"/>
    <col min="12302" max="12302" width="15.25" style="47" customWidth="1"/>
    <col min="12303" max="12303" width="28" style="47" customWidth="1"/>
    <col min="12304" max="12304" width="15.625" style="47" customWidth="1"/>
    <col min="12305" max="12305" width="18.25" style="47" customWidth="1"/>
    <col min="12306" max="12306" width="17.625" style="47" customWidth="1"/>
    <col min="12307" max="12308" width="17.875" style="47" customWidth="1"/>
    <col min="12309" max="12551" width="9" style="47"/>
    <col min="12552" max="12552" width="32.875" style="47" customWidth="1"/>
    <col min="12553" max="12553" width="12.375" style="47" customWidth="1"/>
    <col min="12554" max="12554" width="23" style="47" customWidth="1"/>
    <col min="12555" max="12555" width="11.25" style="47" customWidth="1"/>
    <col min="12556" max="12556" width="13.875" style="47" customWidth="1"/>
    <col min="12557" max="12557" width="17.375" style="47" customWidth="1"/>
    <col min="12558" max="12558" width="15.25" style="47" customWidth="1"/>
    <col min="12559" max="12559" width="28" style="47" customWidth="1"/>
    <col min="12560" max="12560" width="15.625" style="47" customWidth="1"/>
    <col min="12561" max="12561" width="18.25" style="47" customWidth="1"/>
    <col min="12562" max="12562" width="17.625" style="47" customWidth="1"/>
    <col min="12563" max="12564" width="17.875" style="47" customWidth="1"/>
    <col min="12565" max="12807" width="9" style="47"/>
    <col min="12808" max="12808" width="32.875" style="47" customWidth="1"/>
    <col min="12809" max="12809" width="12.375" style="47" customWidth="1"/>
    <col min="12810" max="12810" width="23" style="47" customWidth="1"/>
    <col min="12811" max="12811" width="11.25" style="47" customWidth="1"/>
    <col min="12812" max="12812" width="13.875" style="47" customWidth="1"/>
    <col min="12813" max="12813" width="17.375" style="47" customWidth="1"/>
    <col min="12814" max="12814" width="15.25" style="47" customWidth="1"/>
    <col min="12815" max="12815" width="28" style="47" customWidth="1"/>
    <col min="12816" max="12816" width="15.625" style="47" customWidth="1"/>
    <col min="12817" max="12817" width="18.25" style="47" customWidth="1"/>
    <col min="12818" max="12818" width="17.625" style="47" customWidth="1"/>
    <col min="12819" max="12820" width="17.875" style="47" customWidth="1"/>
    <col min="12821" max="13063" width="9" style="47"/>
    <col min="13064" max="13064" width="32.875" style="47" customWidth="1"/>
    <col min="13065" max="13065" width="12.375" style="47" customWidth="1"/>
    <col min="13066" max="13066" width="23" style="47" customWidth="1"/>
    <col min="13067" max="13067" width="11.25" style="47" customWidth="1"/>
    <col min="13068" max="13068" width="13.875" style="47" customWidth="1"/>
    <col min="13069" max="13069" width="17.375" style="47" customWidth="1"/>
    <col min="13070" max="13070" width="15.25" style="47" customWidth="1"/>
    <col min="13071" max="13071" width="28" style="47" customWidth="1"/>
    <col min="13072" max="13072" width="15.625" style="47" customWidth="1"/>
    <col min="13073" max="13073" width="18.25" style="47" customWidth="1"/>
    <col min="13074" max="13074" width="17.625" style="47" customWidth="1"/>
    <col min="13075" max="13076" width="17.875" style="47" customWidth="1"/>
    <col min="13077" max="13319" width="9" style="47"/>
    <col min="13320" max="13320" width="32.875" style="47" customWidth="1"/>
    <col min="13321" max="13321" width="12.375" style="47" customWidth="1"/>
    <col min="13322" max="13322" width="23" style="47" customWidth="1"/>
    <col min="13323" max="13323" width="11.25" style="47" customWidth="1"/>
    <col min="13324" max="13324" width="13.875" style="47" customWidth="1"/>
    <col min="13325" max="13325" width="17.375" style="47" customWidth="1"/>
    <col min="13326" max="13326" width="15.25" style="47" customWidth="1"/>
    <col min="13327" max="13327" width="28" style="47" customWidth="1"/>
    <col min="13328" max="13328" width="15.625" style="47" customWidth="1"/>
    <col min="13329" max="13329" width="18.25" style="47" customWidth="1"/>
    <col min="13330" max="13330" width="17.625" style="47" customWidth="1"/>
    <col min="13331" max="13332" width="17.875" style="47" customWidth="1"/>
    <col min="13333" max="13575" width="9" style="47"/>
    <col min="13576" max="13576" width="32.875" style="47" customWidth="1"/>
    <col min="13577" max="13577" width="12.375" style="47" customWidth="1"/>
    <col min="13578" max="13578" width="23" style="47" customWidth="1"/>
    <col min="13579" max="13579" width="11.25" style="47" customWidth="1"/>
    <col min="13580" max="13580" width="13.875" style="47" customWidth="1"/>
    <col min="13581" max="13581" width="17.375" style="47" customWidth="1"/>
    <col min="13582" max="13582" width="15.25" style="47" customWidth="1"/>
    <col min="13583" max="13583" width="28" style="47" customWidth="1"/>
    <col min="13584" max="13584" width="15.625" style="47" customWidth="1"/>
    <col min="13585" max="13585" width="18.25" style="47" customWidth="1"/>
    <col min="13586" max="13586" width="17.625" style="47" customWidth="1"/>
    <col min="13587" max="13588" width="17.875" style="47" customWidth="1"/>
    <col min="13589" max="13831" width="9" style="47"/>
    <col min="13832" max="13832" width="32.875" style="47" customWidth="1"/>
    <col min="13833" max="13833" width="12.375" style="47" customWidth="1"/>
    <col min="13834" max="13834" width="23" style="47" customWidth="1"/>
    <col min="13835" max="13835" width="11.25" style="47" customWidth="1"/>
    <col min="13836" max="13836" width="13.875" style="47" customWidth="1"/>
    <col min="13837" max="13837" width="17.375" style="47" customWidth="1"/>
    <col min="13838" max="13838" width="15.25" style="47" customWidth="1"/>
    <col min="13839" max="13839" width="28" style="47" customWidth="1"/>
    <col min="13840" max="13840" width="15.625" style="47" customWidth="1"/>
    <col min="13841" max="13841" width="18.25" style="47" customWidth="1"/>
    <col min="13842" max="13842" width="17.625" style="47" customWidth="1"/>
    <col min="13843" max="13844" width="17.875" style="47" customWidth="1"/>
    <col min="13845" max="14087" width="9" style="47"/>
    <col min="14088" max="14088" width="32.875" style="47" customWidth="1"/>
    <col min="14089" max="14089" width="12.375" style="47" customWidth="1"/>
    <col min="14090" max="14090" width="23" style="47" customWidth="1"/>
    <col min="14091" max="14091" width="11.25" style="47" customWidth="1"/>
    <col min="14092" max="14092" width="13.875" style="47" customWidth="1"/>
    <col min="14093" max="14093" width="17.375" style="47" customWidth="1"/>
    <col min="14094" max="14094" width="15.25" style="47" customWidth="1"/>
    <col min="14095" max="14095" width="28" style="47" customWidth="1"/>
    <col min="14096" max="14096" width="15.625" style="47" customWidth="1"/>
    <col min="14097" max="14097" width="18.25" style="47" customWidth="1"/>
    <col min="14098" max="14098" width="17.625" style="47" customWidth="1"/>
    <col min="14099" max="14100" width="17.875" style="47" customWidth="1"/>
    <col min="14101" max="14343" width="9" style="47"/>
    <col min="14344" max="14344" width="32.875" style="47" customWidth="1"/>
    <col min="14345" max="14345" width="12.375" style="47" customWidth="1"/>
    <col min="14346" max="14346" width="23" style="47" customWidth="1"/>
    <col min="14347" max="14347" width="11.25" style="47" customWidth="1"/>
    <col min="14348" max="14348" width="13.875" style="47" customWidth="1"/>
    <col min="14349" max="14349" width="17.375" style="47" customWidth="1"/>
    <col min="14350" max="14350" width="15.25" style="47" customWidth="1"/>
    <col min="14351" max="14351" width="28" style="47" customWidth="1"/>
    <col min="14352" max="14352" width="15.625" style="47" customWidth="1"/>
    <col min="14353" max="14353" width="18.25" style="47" customWidth="1"/>
    <col min="14354" max="14354" width="17.625" style="47" customWidth="1"/>
    <col min="14355" max="14356" width="17.875" style="47" customWidth="1"/>
    <col min="14357" max="14599" width="9" style="47"/>
    <col min="14600" max="14600" width="32.875" style="47" customWidth="1"/>
    <col min="14601" max="14601" width="12.375" style="47" customWidth="1"/>
    <col min="14602" max="14602" width="23" style="47" customWidth="1"/>
    <col min="14603" max="14603" width="11.25" style="47" customWidth="1"/>
    <col min="14604" max="14604" width="13.875" style="47" customWidth="1"/>
    <col min="14605" max="14605" width="17.375" style="47" customWidth="1"/>
    <col min="14606" max="14606" width="15.25" style="47" customWidth="1"/>
    <col min="14607" max="14607" width="28" style="47" customWidth="1"/>
    <col min="14608" max="14608" width="15.625" style="47" customWidth="1"/>
    <col min="14609" max="14609" width="18.25" style="47" customWidth="1"/>
    <col min="14610" max="14610" width="17.625" style="47" customWidth="1"/>
    <col min="14611" max="14612" width="17.875" style="47" customWidth="1"/>
    <col min="14613" max="14855" width="9" style="47"/>
    <col min="14856" max="14856" width="32.875" style="47" customWidth="1"/>
    <col min="14857" max="14857" width="12.375" style="47" customWidth="1"/>
    <col min="14858" max="14858" width="23" style="47" customWidth="1"/>
    <col min="14859" max="14859" width="11.25" style="47" customWidth="1"/>
    <col min="14860" max="14860" width="13.875" style="47" customWidth="1"/>
    <col min="14861" max="14861" width="17.375" style="47" customWidth="1"/>
    <col min="14862" max="14862" width="15.25" style="47" customWidth="1"/>
    <col min="14863" max="14863" width="28" style="47" customWidth="1"/>
    <col min="14864" max="14864" width="15.625" style="47" customWidth="1"/>
    <col min="14865" max="14865" width="18.25" style="47" customWidth="1"/>
    <col min="14866" max="14866" width="17.625" style="47" customWidth="1"/>
    <col min="14867" max="14868" width="17.875" style="47" customWidth="1"/>
    <col min="14869" max="15111" width="9" style="47"/>
    <col min="15112" max="15112" width="32.875" style="47" customWidth="1"/>
    <col min="15113" max="15113" width="12.375" style="47" customWidth="1"/>
    <col min="15114" max="15114" width="23" style="47" customWidth="1"/>
    <col min="15115" max="15115" width="11.25" style="47" customWidth="1"/>
    <col min="15116" max="15116" width="13.875" style="47" customWidth="1"/>
    <col min="15117" max="15117" width="17.375" style="47" customWidth="1"/>
    <col min="15118" max="15118" width="15.25" style="47" customWidth="1"/>
    <col min="15119" max="15119" width="28" style="47" customWidth="1"/>
    <col min="15120" max="15120" width="15.625" style="47" customWidth="1"/>
    <col min="15121" max="15121" width="18.25" style="47" customWidth="1"/>
    <col min="15122" max="15122" width="17.625" style="47" customWidth="1"/>
    <col min="15123" max="15124" width="17.875" style="47" customWidth="1"/>
    <col min="15125" max="15367" width="9" style="47"/>
    <col min="15368" max="15368" width="32.875" style="47" customWidth="1"/>
    <col min="15369" max="15369" width="12.375" style="47" customWidth="1"/>
    <col min="15370" max="15370" width="23" style="47" customWidth="1"/>
    <col min="15371" max="15371" width="11.25" style="47" customWidth="1"/>
    <col min="15372" max="15372" width="13.875" style="47" customWidth="1"/>
    <col min="15373" max="15373" width="17.375" style="47" customWidth="1"/>
    <col min="15374" max="15374" width="15.25" style="47" customWidth="1"/>
    <col min="15375" max="15375" width="28" style="47" customWidth="1"/>
    <col min="15376" max="15376" width="15.625" style="47" customWidth="1"/>
    <col min="15377" max="15377" width="18.25" style="47" customWidth="1"/>
    <col min="15378" max="15378" width="17.625" style="47" customWidth="1"/>
    <col min="15379" max="15380" width="17.875" style="47" customWidth="1"/>
    <col min="15381" max="15623" width="9" style="47"/>
    <col min="15624" max="15624" width="32.875" style="47" customWidth="1"/>
    <col min="15625" max="15625" width="12.375" style="47" customWidth="1"/>
    <col min="15626" max="15626" width="23" style="47" customWidth="1"/>
    <col min="15627" max="15627" width="11.25" style="47" customWidth="1"/>
    <col min="15628" max="15628" width="13.875" style="47" customWidth="1"/>
    <col min="15629" max="15629" width="17.375" style="47" customWidth="1"/>
    <col min="15630" max="15630" width="15.25" style="47" customWidth="1"/>
    <col min="15631" max="15631" width="28" style="47" customWidth="1"/>
    <col min="15632" max="15632" width="15.625" style="47" customWidth="1"/>
    <col min="15633" max="15633" width="18.25" style="47" customWidth="1"/>
    <col min="15634" max="15634" width="17.625" style="47" customWidth="1"/>
    <col min="15635" max="15636" width="17.875" style="47" customWidth="1"/>
    <col min="15637" max="15879" width="9" style="47"/>
    <col min="15880" max="15880" width="32.875" style="47" customWidth="1"/>
    <col min="15881" max="15881" width="12.375" style="47" customWidth="1"/>
    <col min="15882" max="15882" width="23" style="47" customWidth="1"/>
    <col min="15883" max="15883" width="11.25" style="47" customWidth="1"/>
    <col min="15884" max="15884" width="13.875" style="47" customWidth="1"/>
    <col min="15885" max="15885" width="17.375" style="47" customWidth="1"/>
    <col min="15886" max="15886" width="15.25" style="47" customWidth="1"/>
    <col min="15887" max="15887" width="28" style="47" customWidth="1"/>
    <col min="15888" max="15888" width="15.625" style="47" customWidth="1"/>
    <col min="15889" max="15889" width="18.25" style="47" customWidth="1"/>
    <col min="15890" max="15890" width="17.625" style="47" customWidth="1"/>
    <col min="15891" max="15892" width="17.875" style="47" customWidth="1"/>
    <col min="15893" max="16135" width="9" style="47"/>
    <col min="16136" max="16136" width="32.875" style="47" customWidth="1"/>
    <col min="16137" max="16137" width="12.375" style="47" customWidth="1"/>
    <col min="16138" max="16138" width="23" style="47" customWidth="1"/>
    <col min="16139" max="16139" width="11.25" style="47" customWidth="1"/>
    <col min="16140" max="16140" width="13.875" style="47" customWidth="1"/>
    <col min="16141" max="16141" width="17.375" style="47" customWidth="1"/>
    <col min="16142" max="16142" width="15.25" style="47" customWidth="1"/>
    <col min="16143" max="16143" width="28" style="47" customWidth="1"/>
    <col min="16144" max="16144" width="15.625" style="47" customWidth="1"/>
    <col min="16145" max="16145" width="18.25" style="47" customWidth="1"/>
    <col min="16146" max="16146" width="17.625" style="47" customWidth="1"/>
    <col min="16147" max="16148" width="17.875" style="47" customWidth="1"/>
    <col min="16149" max="16384" width="9" style="47"/>
  </cols>
  <sheetData>
    <row r="1" spans="1:13" s="45" customFormat="1" ht="26.25" customHeight="1">
      <c r="A1" s="178" t="s">
        <v>509</v>
      </c>
      <c r="B1" s="178"/>
      <c r="C1" s="178"/>
      <c r="D1" s="178"/>
      <c r="E1" s="178"/>
      <c r="F1" s="178"/>
      <c r="G1" s="178"/>
      <c r="H1" s="178"/>
      <c r="I1" s="178"/>
      <c r="J1" s="178"/>
      <c r="K1" s="178"/>
      <c r="L1" s="178"/>
    </row>
    <row r="2" spans="1:13" s="45" customFormat="1" ht="26.25" customHeight="1">
      <c r="A2" s="49"/>
      <c r="B2" s="50"/>
      <c r="C2" s="50"/>
      <c r="D2" s="50"/>
      <c r="E2" s="50"/>
      <c r="F2" s="50"/>
      <c r="G2" s="50"/>
      <c r="H2" s="50"/>
      <c r="I2" s="50"/>
      <c r="J2" s="50"/>
      <c r="K2" s="63" t="s">
        <v>25</v>
      </c>
      <c r="L2" s="64"/>
    </row>
    <row r="3" spans="1:13" s="45" customFormat="1" ht="55.5" customHeight="1">
      <c r="A3" s="51" t="s">
        <v>84</v>
      </c>
      <c r="B3" s="52" t="s">
        <v>164</v>
      </c>
      <c r="C3" s="53" t="s">
        <v>147</v>
      </c>
      <c r="D3" s="53" t="s">
        <v>148</v>
      </c>
      <c r="E3" s="53" t="s">
        <v>149</v>
      </c>
      <c r="F3" s="53" t="s">
        <v>151</v>
      </c>
      <c r="G3" s="53" t="s">
        <v>152</v>
      </c>
      <c r="H3" s="53" t="s">
        <v>153</v>
      </c>
      <c r="I3" s="53" t="s">
        <v>154</v>
      </c>
      <c r="J3" s="53" t="s">
        <v>165</v>
      </c>
      <c r="K3" s="53" t="s">
        <v>166</v>
      </c>
      <c r="L3" s="65" t="s">
        <v>510</v>
      </c>
    </row>
    <row r="4" spans="1:13" s="46" customFormat="1" ht="25.5" customHeight="1">
      <c r="A4" s="54" t="s">
        <v>506</v>
      </c>
      <c r="B4" s="55">
        <f>SUM(B5:B8)</f>
        <v>23311</v>
      </c>
      <c r="C4" s="56">
        <f>SUM(C5:C8)</f>
        <v>5423</v>
      </c>
      <c r="D4" s="56">
        <f t="shared" ref="D4:K4" si="0">SUM(D5:D8)</f>
        <v>2916</v>
      </c>
      <c r="E4" s="56">
        <f t="shared" si="0"/>
        <v>6544</v>
      </c>
      <c r="F4" s="56">
        <f t="shared" si="0"/>
        <v>2218</v>
      </c>
      <c r="G4" s="56">
        <f t="shared" si="0"/>
        <v>2016</v>
      </c>
      <c r="H4" s="56">
        <f t="shared" si="0"/>
        <v>3599</v>
      </c>
      <c r="I4" s="56">
        <f t="shared" si="0"/>
        <v>595</v>
      </c>
      <c r="J4" s="56">
        <f t="shared" si="0"/>
        <v>0</v>
      </c>
      <c r="K4" s="56">
        <f t="shared" si="0"/>
        <v>0</v>
      </c>
      <c r="L4" s="66"/>
    </row>
    <row r="5" spans="1:13" s="45" customFormat="1" ht="25.5" customHeight="1">
      <c r="A5" s="57" t="s">
        <v>93</v>
      </c>
      <c r="B5" s="58">
        <f>SUM(C5:K5)</f>
        <v>5819</v>
      </c>
      <c r="C5" s="59">
        <v>714</v>
      </c>
      <c r="D5" s="59">
        <v>417</v>
      </c>
      <c r="E5" s="59">
        <v>3527</v>
      </c>
      <c r="F5" s="59">
        <v>445</v>
      </c>
      <c r="G5" s="59">
        <v>211</v>
      </c>
      <c r="H5" s="59">
        <v>439</v>
      </c>
      <c r="I5" s="59">
        <v>66</v>
      </c>
      <c r="J5" s="59"/>
      <c r="K5" s="59"/>
      <c r="L5" s="64"/>
    </row>
    <row r="6" spans="1:13" s="45" customFormat="1" ht="25.5" customHeight="1">
      <c r="A6" s="57" t="s">
        <v>95</v>
      </c>
      <c r="B6" s="58">
        <f t="shared" ref="B6:B62" si="1">SUM(C6:K6)</f>
        <v>10833</v>
      </c>
      <c r="C6" s="59">
        <v>1742</v>
      </c>
      <c r="D6" s="59">
        <v>1724</v>
      </c>
      <c r="E6" s="59">
        <v>2676</v>
      </c>
      <c r="F6" s="59">
        <v>1421</v>
      </c>
      <c r="G6" s="59">
        <v>1491</v>
      </c>
      <c r="H6" s="59">
        <v>1292</v>
      </c>
      <c r="I6" s="59">
        <v>487</v>
      </c>
      <c r="J6" s="59"/>
      <c r="K6" s="59"/>
      <c r="L6" s="64"/>
      <c r="M6" s="67"/>
    </row>
    <row r="7" spans="1:13" s="45" customFormat="1" ht="25.5" customHeight="1">
      <c r="A7" s="57" t="s">
        <v>96</v>
      </c>
      <c r="B7" s="58">
        <f t="shared" si="1"/>
        <v>941</v>
      </c>
      <c r="C7" s="59">
        <v>151</v>
      </c>
      <c r="D7" s="59">
        <v>150</v>
      </c>
      <c r="E7" s="59">
        <v>232</v>
      </c>
      <c r="F7" s="59">
        <v>124</v>
      </c>
      <c r="G7" s="59">
        <v>130</v>
      </c>
      <c r="H7" s="59">
        <v>112</v>
      </c>
      <c r="I7" s="59">
        <v>42</v>
      </c>
      <c r="J7" s="59"/>
      <c r="K7" s="59"/>
      <c r="L7" s="64"/>
      <c r="M7" s="67"/>
    </row>
    <row r="8" spans="1:13" s="45" customFormat="1" ht="25.5" customHeight="1">
      <c r="A8" s="57" t="s">
        <v>98</v>
      </c>
      <c r="B8" s="58">
        <f t="shared" si="1"/>
        <v>5718</v>
      </c>
      <c r="C8" s="59">
        <v>2816</v>
      </c>
      <c r="D8" s="59">
        <v>625</v>
      </c>
      <c r="E8" s="59">
        <v>109</v>
      </c>
      <c r="F8" s="59">
        <v>228</v>
      </c>
      <c r="G8" s="59">
        <v>184</v>
      </c>
      <c r="H8" s="59">
        <v>1756</v>
      </c>
      <c r="I8" s="59"/>
      <c r="J8" s="59"/>
      <c r="K8" s="59"/>
      <c r="L8" s="64"/>
      <c r="M8" s="67"/>
    </row>
    <row r="9" spans="1:13" s="46" customFormat="1" ht="25.5" customHeight="1">
      <c r="A9" s="60" t="s">
        <v>507</v>
      </c>
      <c r="B9" s="55">
        <f>SUM(B10:B30)</f>
        <v>509734</v>
      </c>
      <c r="C9" s="56">
        <f>SUM(C10:C30)</f>
        <v>52662</v>
      </c>
      <c r="D9" s="56">
        <f t="shared" ref="D9:K9" si="2">SUM(D10:D30)</f>
        <v>50673</v>
      </c>
      <c r="E9" s="56">
        <f t="shared" si="2"/>
        <v>51280</v>
      </c>
      <c r="F9" s="56">
        <f t="shared" si="2"/>
        <v>33899</v>
      </c>
      <c r="G9" s="56">
        <f t="shared" si="2"/>
        <v>154764</v>
      </c>
      <c r="H9" s="56">
        <f t="shared" si="2"/>
        <v>90905</v>
      </c>
      <c r="I9" s="56">
        <f t="shared" si="2"/>
        <v>63113</v>
      </c>
      <c r="J9" s="56">
        <f t="shared" si="2"/>
        <v>322</v>
      </c>
      <c r="K9" s="56">
        <f t="shared" si="2"/>
        <v>4743</v>
      </c>
      <c r="L9" s="66"/>
    </row>
    <row r="10" spans="1:13" s="45" customFormat="1" ht="25.5" customHeight="1">
      <c r="A10" s="57" t="s">
        <v>100</v>
      </c>
      <c r="B10" s="58">
        <f t="shared" si="1"/>
        <v>15224</v>
      </c>
      <c r="C10" s="59">
        <v>3104</v>
      </c>
      <c r="D10" s="59">
        <v>2247</v>
      </c>
      <c r="E10" s="59">
        <v>1966</v>
      </c>
      <c r="F10" s="59">
        <v>1131</v>
      </c>
      <c r="G10" s="59">
        <v>950</v>
      </c>
      <c r="H10" s="59">
        <v>2786</v>
      </c>
      <c r="I10" s="59">
        <v>2787</v>
      </c>
      <c r="J10" s="59">
        <v>234</v>
      </c>
      <c r="K10" s="59">
        <v>19</v>
      </c>
      <c r="L10" s="64"/>
    </row>
    <row r="11" spans="1:13" s="45" customFormat="1" ht="25.5" customHeight="1">
      <c r="A11" s="61" t="s">
        <v>101</v>
      </c>
      <c r="B11" s="58">
        <f t="shared" si="1"/>
        <v>75329</v>
      </c>
      <c r="C11" s="59">
        <v>9176</v>
      </c>
      <c r="D11" s="59">
        <v>9393</v>
      </c>
      <c r="E11" s="59">
        <v>8437</v>
      </c>
      <c r="F11" s="59">
        <v>7150</v>
      </c>
      <c r="G11" s="59">
        <v>10361</v>
      </c>
      <c r="H11" s="59">
        <v>17100</v>
      </c>
      <c r="I11" s="59">
        <v>13694</v>
      </c>
      <c r="J11" s="59">
        <v>18</v>
      </c>
      <c r="K11" s="59"/>
      <c r="L11" s="64"/>
    </row>
    <row r="12" spans="1:13" s="45" customFormat="1" ht="25.5" customHeight="1">
      <c r="A12" s="61" t="s">
        <v>102</v>
      </c>
      <c r="B12" s="58">
        <f t="shared" si="1"/>
        <v>57048</v>
      </c>
      <c r="C12" s="59">
        <v>8804</v>
      </c>
      <c r="D12" s="59">
        <v>11339</v>
      </c>
      <c r="E12" s="59">
        <v>3556</v>
      </c>
      <c r="F12" s="59">
        <v>3653</v>
      </c>
      <c r="G12" s="59">
        <v>8817</v>
      </c>
      <c r="H12" s="59">
        <v>10103</v>
      </c>
      <c r="I12" s="59">
        <v>10776</v>
      </c>
      <c r="J12" s="59"/>
      <c r="K12" s="59"/>
      <c r="L12" s="64"/>
    </row>
    <row r="13" spans="1:13" s="45" customFormat="1" ht="25.5" customHeight="1">
      <c r="A13" s="61" t="s">
        <v>103</v>
      </c>
      <c r="B13" s="58">
        <f>SUM(C13:L13)</f>
        <v>2011</v>
      </c>
      <c r="C13" s="59">
        <v>280</v>
      </c>
      <c r="D13" s="59">
        <v>248</v>
      </c>
      <c r="E13" s="59">
        <v>287</v>
      </c>
      <c r="F13" s="59">
        <v>208</v>
      </c>
      <c r="G13" s="59">
        <v>190</v>
      </c>
      <c r="H13" s="59">
        <v>448</v>
      </c>
      <c r="I13" s="59">
        <v>184</v>
      </c>
      <c r="J13" s="59"/>
      <c r="K13" s="59"/>
      <c r="L13" s="64">
        <v>166</v>
      </c>
    </row>
    <row r="14" spans="1:13" s="45" customFormat="1" ht="25.5" customHeight="1">
      <c r="A14" s="61" t="s">
        <v>104</v>
      </c>
      <c r="B14" s="58">
        <f t="shared" si="1"/>
        <v>31</v>
      </c>
      <c r="C14" s="59"/>
      <c r="D14" s="59"/>
      <c r="E14" s="59">
        <v>31</v>
      </c>
      <c r="F14" s="59"/>
      <c r="G14" s="59"/>
      <c r="H14" s="59"/>
      <c r="I14" s="59"/>
      <c r="J14" s="59"/>
      <c r="K14" s="59"/>
      <c r="L14" s="64"/>
    </row>
    <row r="15" spans="1:13" s="45" customFormat="1" ht="25.5" customHeight="1">
      <c r="A15" s="61" t="s">
        <v>105</v>
      </c>
      <c r="B15" s="58">
        <f t="shared" si="1"/>
        <v>1985</v>
      </c>
      <c r="C15" s="59">
        <v>202</v>
      </c>
      <c r="D15" s="59">
        <v>179</v>
      </c>
      <c r="E15" s="59">
        <v>849</v>
      </c>
      <c r="F15" s="59">
        <v>216</v>
      </c>
      <c r="G15" s="59">
        <v>147</v>
      </c>
      <c r="H15" s="59">
        <v>236</v>
      </c>
      <c r="I15" s="59">
        <v>156</v>
      </c>
      <c r="J15" s="59"/>
      <c r="K15" s="59"/>
      <c r="L15" s="64"/>
    </row>
    <row r="16" spans="1:13" s="45" customFormat="1" ht="25.5" customHeight="1">
      <c r="A16" s="61" t="s">
        <v>106</v>
      </c>
      <c r="B16" s="58">
        <f>SUM(C16:L16)</f>
        <v>3300</v>
      </c>
      <c r="C16" s="59">
        <v>271</v>
      </c>
      <c r="D16" s="59">
        <v>273</v>
      </c>
      <c r="E16" s="59">
        <v>325</v>
      </c>
      <c r="F16" s="59">
        <v>172</v>
      </c>
      <c r="G16" s="59">
        <v>194</v>
      </c>
      <c r="H16" s="59">
        <v>271</v>
      </c>
      <c r="I16" s="59">
        <v>179</v>
      </c>
      <c r="J16" s="59"/>
      <c r="K16" s="59"/>
      <c r="L16" s="64">
        <v>1615</v>
      </c>
    </row>
    <row r="17" spans="1:12" s="45" customFormat="1" ht="25.5" customHeight="1">
      <c r="A17" s="61" t="s">
        <v>107</v>
      </c>
      <c r="B17" s="58">
        <f t="shared" si="1"/>
        <v>29738</v>
      </c>
      <c r="C17" s="59">
        <v>4480</v>
      </c>
      <c r="D17" s="59">
        <v>3375</v>
      </c>
      <c r="E17" s="59">
        <v>5932</v>
      </c>
      <c r="F17" s="59">
        <v>3400</v>
      </c>
      <c r="G17" s="59">
        <v>3447</v>
      </c>
      <c r="H17" s="59">
        <v>5843</v>
      </c>
      <c r="I17" s="59">
        <v>3261</v>
      </c>
      <c r="J17" s="59"/>
      <c r="K17" s="59"/>
      <c r="L17" s="64"/>
    </row>
    <row r="18" spans="1:12" s="45" customFormat="1" ht="25.5" customHeight="1">
      <c r="A18" s="61" t="s">
        <v>485</v>
      </c>
      <c r="B18" s="58">
        <f t="shared" si="1"/>
        <v>0</v>
      </c>
      <c r="C18" s="59"/>
      <c r="D18" s="59"/>
      <c r="E18" s="59"/>
      <c r="F18" s="59"/>
      <c r="G18" s="59"/>
      <c r="H18" s="59"/>
      <c r="I18" s="59"/>
      <c r="J18" s="59"/>
      <c r="K18" s="59"/>
      <c r="L18" s="64"/>
    </row>
    <row r="19" spans="1:12" s="45" customFormat="1" ht="25.5" customHeight="1">
      <c r="A19" s="57" t="s">
        <v>109</v>
      </c>
      <c r="B19" s="58">
        <f>SUM(C19:L19)</f>
        <v>1470</v>
      </c>
      <c r="C19" s="59">
        <v>392</v>
      </c>
      <c r="D19" s="59">
        <v>220</v>
      </c>
      <c r="E19" s="59">
        <v>175</v>
      </c>
      <c r="F19" s="59">
        <v>112</v>
      </c>
      <c r="G19" s="59">
        <v>125</v>
      </c>
      <c r="H19" s="59">
        <v>222</v>
      </c>
      <c r="I19" s="59">
        <v>194</v>
      </c>
      <c r="J19" s="59"/>
      <c r="K19" s="59"/>
      <c r="L19" s="64">
        <v>30</v>
      </c>
    </row>
    <row r="20" spans="1:12" s="45" customFormat="1" ht="25.5" customHeight="1">
      <c r="A20" s="57" t="s">
        <v>110</v>
      </c>
      <c r="B20" s="58">
        <f>SUM(C20:L20)</f>
        <v>7717</v>
      </c>
      <c r="C20" s="59">
        <v>0</v>
      </c>
      <c r="D20" s="59">
        <v>1513</v>
      </c>
      <c r="E20" s="59">
        <v>1009</v>
      </c>
      <c r="F20" s="59">
        <v>0</v>
      </c>
      <c r="G20" s="59">
        <v>1009</v>
      </c>
      <c r="H20" s="59">
        <v>3026</v>
      </c>
      <c r="I20" s="59">
        <v>1009</v>
      </c>
      <c r="J20" s="59">
        <v>0</v>
      </c>
      <c r="K20" s="59">
        <v>0</v>
      </c>
      <c r="L20" s="64">
        <v>151</v>
      </c>
    </row>
    <row r="21" spans="1:12" s="45" customFormat="1" ht="25.5" customHeight="1">
      <c r="A21" s="57" t="s">
        <v>111</v>
      </c>
      <c r="B21" s="58">
        <f t="shared" si="1"/>
        <v>6454</v>
      </c>
      <c r="C21" s="59">
        <v>3390</v>
      </c>
      <c r="D21" s="59"/>
      <c r="E21" s="59"/>
      <c r="F21" s="59"/>
      <c r="G21" s="59"/>
      <c r="H21" s="59"/>
      <c r="I21" s="59">
        <v>3064</v>
      </c>
      <c r="J21" s="59"/>
      <c r="K21" s="59"/>
      <c r="L21" s="64"/>
    </row>
    <row r="22" spans="1:12" s="45" customFormat="1" ht="25.5" customHeight="1">
      <c r="A22" s="57" t="s">
        <v>112</v>
      </c>
      <c r="B22" s="58">
        <f>SUM(C22:L22)</f>
        <v>126461</v>
      </c>
      <c r="C22" s="59">
        <v>18273</v>
      </c>
      <c r="D22" s="59">
        <v>17202</v>
      </c>
      <c r="E22" s="59">
        <v>20656</v>
      </c>
      <c r="F22" s="59">
        <v>12561</v>
      </c>
      <c r="G22" s="59">
        <v>15367</v>
      </c>
      <c r="H22" s="59">
        <v>22544</v>
      </c>
      <c r="I22" s="59">
        <v>16672</v>
      </c>
      <c r="J22" s="59">
        <v>40</v>
      </c>
      <c r="K22" s="59">
        <v>26</v>
      </c>
      <c r="L22" s="64">
        <v>3120</v>
      </c>
    </row>
    <row r="23" spans="1:12" s="45" customFormat="1" ht="25.5" customHeight="1">
      <c r="A23" s="57" t="s">
        <v>486</v>
      </c>
      <c r="B23" s="58">
        <f>SUM(C23:L23)</f>
        <v>9563</v>
      </c>
      <c r="C23" s="59"/>
      <c r="D23" s="59"/>
      <c r="E23" s="59"/>
      <c r="F23" s="59"/>
      <c r="G23" s="59"/>
      <c r="H23" s="59">
        <v>4407</v>
      </c>
      <c r="I23" s="59">
        <v>4430</v>
      </c>
      <c r="J23" s="59"/>
      <c r="K23" s="59"/>
      <c r="L23" s="64">
        <v>726</v>
      </c>
    </row>
    <row r="24" spans="1:12" s="45" customFormat="1" ht="25.5" customHeight="1">
      <c r="A24" s="57" t="s">
        <v>114</v>
      </c>
      <c r="B24" s="58">
        <f t="shared" ref="B24:B26" si="3">SUM(C24:L24)</f>
        <v>0</v>
      </c>
      <c r="C24" s="59"/>
      <c r="D24" s="59"/>
      <c r="E24" s="59"/>
      <c r="F24" s="59"/>
      <c r="G24" s="59"/>
      <c r="H24" s="59"/>
      <c r="I24" s="59"/>
      <c r="J24" s="59"/>
      <c r="K24" s="59"/>
      <c r="L24" s="64"/>
    </row>
    <row r="25" spans="1:12" s="45" customFormat="1" ht="25.5" customHeight="1">
      <c r="A25" s="57" t="s">
        <v>487</v>
      </c>
      <c r="B25" s="58">
        <f t="shared" si="3"/>
        <v>9658</v>
      </c>
      <c r="C25" s="59">
        <v>959.96</v>
      </c>
      <c r="D25" s="59">
        <v>949.7</v>
      </c>
      <c r="E25" s="59">
        <v>2353.63</v>
      </c>
      <c r="F25" s="59">
        <v>948.04</v>
      </c>
      <c r="G25" s="59">
        <v>903.74</v>
      </c>
      <c r="H25" s="59">
        <v>1095.44</v>
      </c>
      <c r="I25" s="59">
        <v>736.9</v>
      </c>
      <c r="J25" s="59"/>
      <c r="K25" s="59">
        <v>168.39</v>
      </c>
      <c r="L25" s="64">
        <v>1542</v>
      </c>
    </row>
    <row r="26" spans="1:12" s="45" customFormat="1" ht="25.5" customHeight="1">
      <c r="A26" s="57" t="s">
        <v>488</v>
      </c>
      <c r="B26" s="58">
        <f t="shared" si="3"/>
        <v>10291</v>
      </c>
      <c r="C26" s="59">
        <v>939</v>
      </c>
      <c r="D26" s="59">
        <v>1283</v>
      </c>
      <c r="E26" s="59">
        <v>2677</v>
      </c>
      <c r="F26" s="59">
        <v>1265</v>
      </c>
      <c r="G26" s="59">
        <v>977</v>
      </c>
      <c r="H26" s="59">
        <v>1720</v>
      </c>
      <c r="I26" s="59">
        <v>1407</v>
      </c>
      <c r="J26" s="59"/>
      <c r="K26" s="59"/>
      <c r="L26" s="64">
        <v>23</v>
      </c>
    </row>
    <row r="27" spans="1:12" s="45" customFormat="1" ht="25.5" customHeight="1">
      <c r="A27" s="57" t="s">
        <v>489</v>
      </c>
      <c r="B27" s="58">
        <f t="shared" si="1"/>
        <v>14845</v>
      </c>
      <c r="C27" s="59">
        <v>1945</v>
      </c>
      <c r="D27" s="59">
        <v>1815</v>
      </c>
      <c r="E27" s="59">
        <v>2594</v>
      </c>
      <c r="F27" s="59">
        <v>1421</v>
      </c>
      <c r="G27" s="59">
        <v>2016</v>
      </c>
      <c r="H27" s="59">
        <v>3358</v>
      </c>
      <c r="I27" s="59">
        <v>1696</v>
      </c>
      <c r="J27" s="59"/>
      <c r="K27" s="59"/>
      <c r="L27" s="64"/>
    </row>
    <row r="28" spans="1:12" s="45" customFormat="1" ht="25.5" customHeight="1">
      <c r="A28" s="57" t="s">
        <v>490</v>
      </c>
      <c r="B28" s="58">
        <f t="shared" si="1"/>
        <v>0</v>
      </c>
      <c r="C28" s="59"/>
      <c r="D28" s="59"/>
      <c r="E28" s="59"/>
      <c r="F28" s="59"/>
      <c r="G28" s="59"/>
      <c r="H28" s="59"/>
      <c r="I28" s="59"/>
      <c r="J28" s="59"/>
      <c r="K28" s="59"/>
      <c r="L28" s="64"/>
    </row>
    <row r="29" spans="1:12" s="45" customFormat="1" ht="25.5" customHeight="1">
      <c r="A29" s="57" t="s">
        <v>491</v>
      </c>
      <c r="B29" s="58">
        <f t="shared" si="1"/>
        <v>8050</v>
      </c>
      <c r="C29" s="59">
        <v>316</v>
      </c>
      <c r="D29" s="59">
        <v>516</v>
      </c>
      <c r="E29" s="59">
        <v>212</v>
      </c>
      <c r="F29" s="59">
        <v>1132</v>
      </c>
      <c r="G29" s="59">
        <v>690</v>
      </c>
      <c r="H29" s="59">
        <v>5184</v>
      </c>
      <c r="I29" s="59"/>
      <c r="J29" s="59"/>
      <c r="K29" s="59"/>
      <c r="L29" s="64"/>
    </row>
    <row r="30" spans="1:12" s="45" customFormat="1" ht="25.5" customHeight="1">
      <c r="A30" s="57" t="s">
        <v>115</v>
      </c>
      <c r="B30" s="58">
        <f t="shared" si="1"/>
        <v>130559</v>
      </c>
      <c r="C30" s="59">
        <v>130</v>
      </c>
      <c r="D30" s="59">
        <v>120</v>
      </c>
      <c r="E30" s="59">
        <v>220</v>
      </c>
      <c r="F30" s="59">
        <v>530</v>
      </c>
      <c r="G30" s="59">
        <v>109570</v>
      </c>
      <c r="H30" s="59">
        <v>12562</v>
      </c>
      <c r="I30" s="59">
        <v>2867</v>
      </c>
      <c r="J30" s="59">
        <v>30</v>
      </c>
      <c r="K30" s="59">
        <v>4530</v>
      </c>
      <c r="L30" s="64"/>
    </row>
    <row r="31" spans="1:12" s="46" customFormat="1" ht="25.5" customHeight="1">
      <c r="A31" s="60" t="s">
        <v>508</v>
      </c>
      <c r="B31" s="56">
        <f>SUM(B32:B98)</f>
        <v>148421</v>
      </c>
      <c r="C31" s="56">
        <f t="shared" ref="C31:K31" si="4">SUM(C32:C98)</f>
        <v>15282</v>
      </c>
      <c r="D31" s="56">
        <f t="shared" si="4"/>
        <v>20429</v>
      </c>
      <c r="E31" s="56">
        <f t="shared" si="4"/>
        <v>22699</v>
      </c>
      <c r="F31" s="56">
        <f t="shared" si="4"/>
        <v>17844</v>
      </c>
      <c r="G31" s="56">
        <f t="shared" si="4"/>
        <v>17565</v>
      </c>
      <c r="H31" s="56">
        <f t="shared" si="4"/>
        <v>32980</v>
      </c>
      <c r="I31" s="56">
        <f t="shared" si="4"/>
        <v>20679</v>
      </c>
      <c r="J31" s="56">
        <f t="shared" si="4"/>
        <v>818</v>
      </c>
      <c r="K31" s="56">
        <f t="shared" si="4"/>
        <v>127</v>
      </c>
      <c r="L31" s="66"/>
    </row>
    <row r="32" spans="1:12" s="46" customFormat="1" ht="25.5" customHeight="1">
      <c r="A32" s="62" t="s">
        <v>511</v>
      </c>
      <c r="B32" s="58">
        <f t="shared" si="1"/>
        <v>1200</v>
      </c>
      <c r="C32" s="59"/>
      <c r="D32" s="59"/>
      <c r="E32" s="59"/>
      <c r="F32" s="59">
        <v>400</v>
      </c>
      <c r="G32" s="59">
        <v>400</v>
      </c>
      <c r="H32" s="59">
        <v>400</v>
      </c>
      <c r="I32" s="59"/>
      <c r="J32" s="59"/>
      <c r="K32" s="59"/>
      <c r="L32" s="66"/>
    </row>
    <row r="33" spans="1:12" s="46" customFormat="1" ht="25.5" customHeight="1">
      <c r="A33" s="62" t="s">
        <v>512</v>
      </c>
      <c r="B33" s="58">
        <f t="shared" si="1"/>
        <v>668</v>
      </c>
      <c r="C33" s="59"/>
      <c r="D33" s="59"/>
      <c r="E33" s="59">
        <v>468</v>
      </c>
      <c r="F33" s="59">
        <v>200</v>
      </c>
      <c r="G33" s="59"/>
      <c r="H33" s="59"/>
      <c r="I33" s="59"/>
      <c r="J33" s="59"/>
      <c r="K33" s="59"/>
      <c r="L33" s="66"/>
    </row>
    <row r="34" spans="1:12" s="46" customFormat="1" ht="25.5" customHeight="1">
      <c r="A34" s="62" t="s">
        <v>513</v>
      </c>
      <c r="B34" s="58">
        <f t="shared" si="1"/>
        <v>801</v>
      </c>
      <c r="C34" s="59"/>
      <c r="D34" s="59"/>
      <c r="E34" s="59"/>
      <c r="F34" s="59"/>
      <c r="G34" s="59"/>
      <c r="H34" s="59"/>
      <c r="I34" s="59">
        <v>801</v>
      </c>
      <c r="J34" s="59"/>
      <c r="K34" s="59"/>
      <c r="L34" s="66"/>
    </row>
    <row r="35" spans="1:12" s="46" customFormat="1" ht="25.5" customHeight="1">
      <c r="A35" s="62" t="s">
        <v>514</v>
      </c>
      <c r="B35" s="58">
        <f t="shared" si="1"/>
        <v>40</v>
      </c>
      <c r="C35" s="59"/>
      <c r="D35" s="59"/>
      <c r="E35" s="59">
        <v>20</v>
      </c>
      <c r="F35" s="59"/>
      <c r="G35" s="59"/>
      <c r="H35" s="59">
        <v>20</v>
      </c>
      <c r="I35" s="59"/>
      <c r="J35" s="59"/>
      <c r="K35" s="59"/>
      <c r="L35" s="66"/>
    </row>
    <row r="36" spans="1:12" s="46" customFormat="1" ht="25.5" customHeight="1">
      <c r="A36" s="62" t="s">
        <v>515</v>
      </c>
      <c r="B36" s="58">
        <f t="shared" si="1"/>
        <v>900</v>
      </c>
      <c r="C36" s="59"/>
      <c r="D36" s="59"/>
      <c r="E36" s="59"/>
      <c r="F36" s="59"/>
      <c r="G36" s="59">
        <v>800</v>
      </c>
      <c r="H36" s="59">
        <v>100</v>
      </c>
      <c r="I36" s="59"/>
      <c r="J36" s="59"/>
      <c r="K36" s="59"/>
      <c r="L36" s="66"/>
    </row>
    <row r="37" spans="1:12" s="46" customFormat="1" ht="25.5" customHeight="1">
      <c r="A37" s="62" t="s">
        <v>516</v>
      </c>
      <c r="B37" s="58">
        <f t="shared" si="1"/>
        <v>451</v>
      </c>
      <c r="C37" s="59">
        <v>45.37</v>
      </c>
      <c r="D37" s="59">
        <v>71.62</v>
      </c>
      <c r="E37" s="59">
        <v>19</v>
      </c>
      <c r="F37" s="59">
        <v>66</v>
      </c>
      <c r="G37" s="59">
        <v>53.32</v>
      </c>
      <c r="H37" s="59">
        <v>109.77</v>
      </c>
      <c r="I37" s="59">
        <v>85.73</v>
      </c>
      <c r="J37" s="59"/>
      <c r="K37" s="59"/>
      <c r="L37" s="66"/>
    </row>
    <row r="38" spans="1:12" s="46" customFormat="1" ht="25.5" customHeight="1">
      <c r="A38" s="62" t="s">
        <v>517</v>
      </c>
      <c r="B38" s="58">
        <f t="shared" si="1"/>
        <v>21410</v>
      </c>
      <c r="C38" s="59">
        <v>2126</v>
      </c>
      <c r="D38" s="59">
        <v>2934.4</v>
      </c>
      <c r="E38" s="59">
        <v>2960.6</v>
      </c>
      <c r="F38" s="59">
        <v>1616</v>
      </c>
      <c r="G38" s="59">
        <v>4402.2</v>
      </c>
      <c r="H38" s="59">
        <v>3835</v>
      </c>
      <c r="I38" s="59">
        <v>3536</v>
      </c>
      <c r="J38" s="59"/>
      <c r="K38" s="59"/>
      <c r="L38" s="66"/>
    </row>
    <row r="39" spans="1:12" s="46" customFormat="1" ht="25.5" customHeight="1">
      <c r="A39" s="62" t="s">
        <v>518</v>
      </c>
      <c r="B39" s="58">
        <f t="shared" si="1"/>
        <v>875</v>
      </c>
      <c r="C39" s="59"/>
      <c r="D39" s="59"/>
      <c r="E39" s="59">
        <v>875</v>
      </c>
      <c r="F39" s="59"/>
      <c r="G39" s="59"/>
      <c r="H39" s="59"/>
      <c r="I39" s="59"/>
      <c r="J39" s="59"/>
      <c r="K39" s="59"/>
      <c r="L39" s="66"/>
    </row>
    <row r="40" spans="1:12" s="46" customFormat="1" ht="25.5" customHeight="1">
      <c r="A40" s="62" t="s">
        <v>519</v>
      </c>
      <c r="B40" s="58">
        <f t="shared" si="1"/>
        <v>1153</v>
      </c>
      <c r="C40" s="59">
        <v>165.86</v>
      </c>
      <c r="D40" s="59">
        <v>144</v>
      </c>
      <c r="E40" s="59">
        <v>201.33</v>
      </c>
      <c r="F40" s="59">
        <v>126.63</v>
      </c>
      <c r="G40" s="59">
        <v>122.5</v>
      </c>
      <c r="H40" s="59">
        <v>212.07</v>
      </c>
      <c r="I40" s="59">
        <v>180.63</v>
      </c>
      <c r="J40" s="59"/>
      <c r="K40" s="59"/>
      <c r="L40" s="66"/>
    </row>
    <row r="41" spans="1:12" s="46" customFormat="1" ht="25.5" customHeight="1">
      <c r="A41" s="62" t="s">
        <v>520</v>
      </c>
      <c r="B41" s="58">
        <f t="shared" si="1"/>
        <v>7358</v>
      </c>
      <c r="C41" s="59">
        <v>1550</v>
      </c>
      <c r="D41" s="59">
        <v>1060</v>
      </c>
      <c r="E41" s="59">
        <v>248</v>
      </c>
      <c r="F41" s="59">
        <v>850</v>
      </c>
      <c r="G41" s="59">
        <v>1270</v>
      </c>
      <c r="H41" s="59">
        <v>1690</v>
      </c>
      <c r="I41" s="59">
        <v>690</v>
      </c>
      <c r="J41" s="59"/>
      <c r="K41" s="59"/>
      <c r="L41" s="66"/>
    </row>
    <row r="42" spans="1:12" s="46" customFormat="1" ht="25.5" customHeight="1">
      <c r="A42" s="62" t="s">
        <v>521</v>
      </c>
      <c r="B42" s="58">
        <f t="shared" si="1"/>
        <v>48448</v>
      </c>
      <c r="C42" s="59">
        <v>2971.21</v>
      </c>
      <c r="D42" s="59">
        <v>9429.14</v>
      </c>
      <c r="E42" s="59">
        <v>2743.52</v>
      </c>
      <c r="F42" s="59">
        <v>3216.76</v>
      </c>
      <c r="G42" s="59">
        <v>4424.7</v>
      </c>
      <c r="H42" s="59">
        <v>15315.63</v>
      </c>
      <c r="I42" s="59">
        <v>10029.89</v>
      </c>
      <c r="J42" s="59">
        <v>317.55</v>
      </c>
      <c r="K42" s="59"/>
      <c r="L42" s="66"/>
    </row>
    <row r="43" spans="1:12" s="46" customFormat="1" ht="25.5" customHeight="1">
      <c r="A43" s="62" t="s">
        <v>522</v>
      </c>
      <c r="B43" s="58">
        <f t="shared" si="1"/>
        <v>11833</v>
      </c>
      <c r="C43" s="59">
        <v>2193.37</v>
      </c>
      <c r="D43" s="59">
        <v>366.25</v>
      </c>
      <c r="E43" s="59">
        <v>1564.16</v>
      </c>
      <c r="F43" s="59">
        <v>3150.05</v>
      </c>
      <c r="G43" s="59">
        <v>1241</v>
      </c>
      <c r="H43" s="59">
        <v>2040.38</v>
      </c>
      <c r="I43" s="59">
        <v>778.19</v>
      </c>
      <c r="J43" s="59">
        <v>500</v>
      </c>
      <c r="K43" s="59"/>
      <c r="L43" s="66"/>
    </row>
    <row r="44" spans="1:12" s="46" customFormat="1" ht="25.5" customHeight="1">
      <c r="A44" s="62" t="s">
        <v>523</v>
      </c>
      <c r="B44" s="58">
        <f t="shared" si="1"/>
        <v>5968</v>
      </c>
      <c r="C44" s="59">
        <v>1299.73</v>
      </c>
      <c r="D44" s="59">
        <v>374.7</v>
      </c>
      <c r="E44" s="59">
        <v>469.3</v>
      </c>
      <c r="F44" s="59">
        <v>2218.81</v>
      </c>
      <c r="G44" s="59">
        <v>494.1</v>
      </c>
      <c r="H44" s="59">
        <v>644.74</v>
      </c>
      <c r="I44" s="59">
        <v>446.25</v>
      </c>
      <c r="J44" s="59"/>
      <c r="K44" s="59">
        <v>20</v>
      </c>
      <c r="L44" s="66"/>
    </row>
    <row r="45" spans="1:12" s="46" customFormat="1" ht="25.5" customHeight="1">
      <c r="A45" s="62" t="s">
        <v>524</v>
      </c>
      <c r="B45" s="58">
        <f t="shared" si="1"/>
        <v>103</v>
      </c>
      <c r="C45" s="59">
        <v>28.6</v>
      </c>
      <c r="D45" s="59">
        <v>8.07</v>
      </c>
      <c r="E45" s="59">
        <v>12.02</v>
      </c>
      <c r="F45" s="59">
        <v>18</v>
      </c>
      <c r="G45" s="59">
        <v>19.03</v>
      </c>
      <c r="H45" s="59">
        <v>7.75</v>
      </c>
      <c r="I45" s="59">
        <v>9.24</v>
      </c>
      <c r="J45" s="59"/>
      <c r="K45" s="59"/>
      <c r="L45" s="66"/>
    </row>
    <row r="46" spans="1:12" s="46" customFormat="1" ht="25.5" customHeight="1">
      <c r="A46" s="62" t="s">
        <v>525</v>
      </c>
      <c r="B46" s="58">
        <f t="shared" si="1"/>
        <v>7005</v>
      </c>
      <c r="C46" s="59">
        <v>800</v>
      </c>
      <c r="D46" s="59">
        <v>750</v>
      </c>
      <c r="E46" s="59">
        <v>1800</v>
      </c>
      <c r="F46" s="59">
        <v>1000</v>
      </c>
      <c r="G46" s="59">
        <v>750</v>
      </c>
      <c r="H46" s="59">
        <v>1200</v>
      </c>
      <c r="I46" s="59">
        <v>600</v>
      </c>
      <c r="J46" s="59"/>
      <c r="K46" s="59">
        <v>105</v>
      </c>
      <c r="L46" s="66"/>
    </row>
    <row r="47" spans="1:12" s="46" customFormat="1" ht="25.5" customHeight="1">
      <c r="A47" s="62" t="s">
        <v>526</v>
      </c>
      <c r="B47" s="58">
        <f t="shared" si="1"/>
        <v>106</v>
      </c>
      <c r="C47" s="59">
        <v>11.9</v>
      </c>
      <c r="D47" s="59">
        <v>18.3</v>
      </c>
      <c r="E47" s="59">
        <v>23.9</v>
      </c>
      <c r="F47" s="59">
        <v>17</v>
      </c>
      <c r="G47" s="59">
        <v>10</v>
      </c>
      <c r="H47" s="59">
        <v>14.7</v>
      </c>
      <c r="I47" s="59">
        <v>10.3</v>
      </c>
      <c r="J47" s="59"/>
      <c r="K47" s="59"/>
      <c r="L47" s="66"/>
    </row>
    <row r="48" spans="1:12" s="46" customFormat="1" ht="25.5" customHeight="1">
      <c r="A48" s="62" t="s">
        <v>527</v>
      </c>
      <c r="B48" s="58">
        <f t="shared" si="1"/>
        <v>696</v>
      </c>
      <c r="C48" s="59">
        <v>112.02</v>
      </c>
      <c r="D48" s="59">
        <v>84.96</v>
      </c>
      <c r="E48" s="59">
        <v>159.04</v>
      </c>
      <c r="F48" s="59">
        <v>98</v>
      </c>
      <c r="G48" s="59">
        <v>83.99</v>
      </c>
      <c r="H48" s="59">
        <v>110</v>
      </c>
      <c r="I48" s="59">
        <v>48.18</v>
      </c>
      <c r="J48" s="59"/>
      <c r="K48" s="59"/>
      <c r="L48" s="66"/>
    </row>
    <row r="49" spans="1:12" s="46" customFormat="1" ht="25.5" customHeight="1">
      <c r="A49" s="62" t="s">
        <v>528</v>
      </c>
      <c r="B49" s="58">
        <f t="shared" si="1"/>
        <v>5146</v>
      </c>
      <c r="C49" s="59">
        <v>600.54</v>
      </c>
      <c r="D49" s="59">
        <v>607</v>
      </c>
      <c r="E49" s="59">
        <v>1534.03</v>
      </c>
      <c r="F49" s="59">
        <v>609.89</v>
      </c>
      <c r="G49" s="59">
        <v>530.89</v>
      </c>
      <c r="H49" s="59">
        <v>879.61</v>
      </c>
      <c r="I49" s="59">
        <v>384.01</v>
      </c>
      <c r="J49" s="59"/>
      <c r="K49" s="59"/>
      <c r="L49" s="66"/>
    </row>
    <row r="50" spans="1:12" s="46" customFormat="1" ht="25.5" customHeight="1">
      <c r="A50" s="62" t="s">
        <v>529</v>
      </c>
      <c r="B50" s="58">
        <f t="shared" si="1"/>
        <v>1259</v>
      </c>
      <c r="C50" s="59">
        <v>146.91</v>
      </c>
      <c r="D50" s="59">
        <v>148.6</v>
      </c>
      <c r="E50" s="59">
        <v>375.28</v>
      </c>
      <c r="F50" s="59">
        <v>149</v>
      </c>
      <c r="G50" s="59">
        <v>129.88</v>
      </c>
      <c r="H50" s="59">
        <v>215.19</v>
      </c>
      <c r="I50" s="59">
        <v>93.94</v>
      </c>
      <c r="J50" s="59"/>
      <c r="K50" s="59"/>
      <c r="L50" s="66"/>
    </row>
    <row r="51" spans="1:12" s="46" customFormat="1" ht="25.5" customHeight="1">
      <c r="A51" s="62" t="s">
        <v>530</v>
      </c>
      <c r="B51" s="58">
        <f t="shared" si="1"/>
        <v>752</v>
      </c>
      <c r="C51" s="59">
        <v>88</v>
      </c>
      <c r="D51" s="59">
        <v>102</v>
      </c>
      <c r="E51" s="59">
        <v>208</v>
      </c>
      <c r="F51" s="59">
        <v>107.3</v>
      </c>
      <c r="G51" s="59">
        <v>83</v>
      </c>
      <c r="H51" s="59">
        <v>108</v>
      </c>
      <c r="I51" s="59">
        <v>56</v>
      </c>
      <c r="J51" s="59"/>
      <c r="K51" s="59"/>
      <c r="L51" s="66"/>
    </row>
    <row r="52" spans="1:12" s="46" customFormat="1" ht="25.5" customHeight="1">
      <c r="A52" s="62" t="s">
        <v>531</v>
      </c>
      <c r="B52" s="58">
        <f t="shared" si="1"/>
        <v>190</v>
      </c>
      <c r="C52" s="59">
        <v>20</v>
      </c>
      <c r="D52" s="59">
        <v>20</v>
      </c>
      <c r="E52" s="59">
        <v>45</v>
      </c>
      <c r="F52" s="59">
        <v>30</v>
      </c>
      <c r="G52" s="59">
        <v>20</v>
      </c>
      <c r="H52" s="59">
        <v>35</v>
      </c>
      <c r="I52" s="59">
        <v>20</v>
      </c>
      <c r="J52" s="59"/>
      <c r="K52" s="59"/>
      <c r="L52" s="66"/>
    </row>
    <row r="53" spans="1:12" s="46" customFormat="1" ht="25.5" customHeight="1">
      <c r="A53" s="62" t="s">
        <v>532</v>
      </c>
      <c r="B53" s="58">
        <f t="shared" si="1"/>
        <v>1250</v>
      </c>
      <c r="C53" s="59">
        <v>192</v>
      </c>
      <c r="D53" s="59">
        <v>192</v>
      </c>
      <c r="E53" s="59">
        <v>194</v>
      </c>
      <c r="F53" s="59">
        <v>192</v>
      </c>
      <c r="G53" s="59">
        <v>192</v>
      </c>
      <c r="H53" s="59">
        <v>192</v>
      </c>
      <c r="I53" s="59">
        <v>96</v>
      </c>
      <c r="J53" s="59"/>
      <c r="K53" s="59"/>
      <c r="L53" s="66"/>
    </row>
    <row r="54" spans="1:12" s="46" customFormat="1" ht="25.5" customHeight="1">
      <c r="A54" s="62" t="s">
        <v>533</v>
      </c>
      <c r="B54" s="58">
        <f t="shared" si="1"/>
        <v>1205</v>
      </c>
      <c r="C54" s="59">
        <v>28.8</v>
      </c>
      <c r="D54" s="59"/>
      <c r="E54" s="59">
        <v>228.8</v>
      </c>
      <c r="F54" s="59">
        <v>137.6</v>
      </c>
      <c r="G54" s="59">
        <v>76.8</v>
      </c>
      <c r="H54" s="59">
        <v>581</v>
      </c>
      <c r="I54" s="59">
        <v>152</v>
      </c>
      <c r="J54" s="59"/>
      <c r="K54" s="59"/>
      <c r="L54" s="66"/>
    </row>
    <row r="55" spans="1:12" s="46" customFormat="1" ht="25.5" customHeight="1">
      <c r="A55" s="62" t="s">
        <v>534</v>
      </c>
      <c r="B55" s="58">
        <f t="shared" si="1"/>
        <v>1377</v>
      </c>
      <c r="C55" s="59">
        <v>150</v>
      </c>
      <c r="D55" s="59">
        <v>170</v>
      </c>
      <c r="E55" s="59">
        <v>370</v>
      </c>
      <c r="F55" s="59">
        <v>195</v>
      </c>
      <c r="G55" s="59">
        <v>150</v>
      </c>
      <c r="H55" s="59">
        <v>175</v>
      </c>
      <c r="I55" s="59">
        <v>167</v>
      </c>
      <c r="J55" s="59"/>
      <c r="K55" s="59"/>
      <c r="L55" s="66"/>
    </row>
    <row r="56" spans="1:12" s="46" customFormat="1" ht="25.5" customHeight="1">
      <c r="A56" s="62" t="s">
        <v>535</v>
      </c>
      <c r="B56" s="58">
        <f t="shared" si="1"/>
        <v>5154</v>
      </c>
      <c r="C56" s="59">
        <v>80</v>
      </c>
      <c r="D56" s="59">
        <v>100</v>
      </c>
      <c r="E56" s="59">
        <v>3600</v>
      </c>
      <c r="F56" s="59">
        <v>200</v>
      </c>
      <c r="G56" s="59">
        <v>200</v>
      </c>
      <c r="H56" s="59">
        <v>900</v>
      </c>
      <c r="I56" s="59">
        <v>74</v>
      </c>
      <c r="J56" s="59"/>
      <c r="K56" s="59"/>
      <c r="L56" s="66"/>
    </row>
    <row r="57" spans="1:12" s="46" customFormat="1" ht="25.5" customHeight="1">
      <c r="A57" s="62" t="s">
        <v>536</v>
      </c>
      <c r="B57" s="58">
        <f t="shared" si="1"/>
        <v>6296</v>
      </c>
      <c r="C57" s="59">
        <v>1000</v>
      </c>
      <c r="D57" s="59">
        <v>1700</v>
      </c>
      <c r="E57" s="59">
        <v>600</v>
      </c>
      <c r="F57" s="59">
        <v>700</v>
      </c>
      <c r="G57" s="59">
        <v>700</v>
      </c>
      <c r="H57" s="59">
        <v>1000</v>
      </c>
      <c r="I57" s="59">
        <v>596</v>
      </c>
      <c r="J57" s="59"/>
      <c r="K57" s="59"/>
      <c r="L57" s="66"/>
    </row>
    <row r="58" spans="1:12" s="46" customFormat="1" ht="25.5" customHeight="1">
      <c r="A58" s="62" t="s">
        <v>537</v>
      </c>
      <c r="B58" s="58">
        <f t="shared" si="1"/>
        <v>541</v>
      </c>
      <c r="C58" s="59">
        <v>50.5</v>
      </c>
      <c r="D58" s="59">
        <v>70.5</v>
      </c>
      <c r="E58" s="59">
        <v>157.5</v>
      </c>
      <c r="F58" s="59">
        <v>47.5</v>
      </c>
      <c r="G58" s="59">
        <v>79.5</v>
      </c>
      <c r="H58" s="59">
        <v>116.7</v>
      </c>
      <c r="I58" s="59">
        <v>18.5</v>
      </c>
      <c r="J58" s="59"/>
      <c r="K58" s="59"/>
      <c r="L58" s="66"/>
    </row>
    <row r="59" spans="1:12" s="46" customFormat="1" ht="25.5" customHeight="1">
      <c r="A59" s="62" t="s">
        <v>538</v>
      </c>
      <c r="B59" s="58">
        <f t="shared" si="1"/>
        <v>6</v>
      </c>
      <c r="C59" s="59"/>
      <c r="D59" s="59">
        <v>1.5</v>
      </c>
      <c r="E59" s="59"/>
      <c r="F59" s="59">
        <v>1.5</v>
      </c>
      <c r="G59" s="59"/>
      <c r="H59" s="59">
        <v>1.5</v>
      </c>
      <c r="I59" s="59">
        <v>1.5</v>
      </c>
      <c r="J59" s="59"/>
      <c r="K59" s="59"/>
      <c r="L59" s="66"/>
    </row>
    <row r="60" spans="1:12" s="46" customFormat="1" ht="25.5" customHeight="1">
      <c r="A60" s="62" t="s">
        <v>180</v>
      </c>
      <c r="B60" s="58">
        <f t="shared" si="1"/>
        <v>24</v>
      </c>
      <c r="C60" s="59">
        <v>6</v>
      </c>
      <c r="D60" s="59">
        <v>3</v>
      </c>
      <c r="E60" s="59">
        <v>3</v>
      </c>
      <c r="F60" s="59">
        <v>3</v>
      </c>
      <c r="G60" s="59">
        <v>3</v>
      </c>
      <c r="H60" s="59">
        <v>3</v>
      </c>
      <c r="I60" s="59">
        <v>3</v>
      </c>
      <c r="J60" s="59"/>
      <c r="K60" s="59"/>
      <c r="L60" s="66"/>
    </row>
    <row r="61" spans="1:12" s="46" customFormat="1" ht="25.5" customHeight="1">
      <c r="A61" s="62" t="s">
        <v>189</v>
      </c>
      <c r="B61" s="58">
        <f t="shared" si="1"/>
        <v>10</v>
      </c>
      <c r="C61" s="59">
        <v>1.5</v>
      </c>
      <c r="D61" s="59"/>
      <c r="E61" s="59">
        <v>4.5</v>
      </c>
      <c r="F61" s="59">
        <v>1.5</v>
      </c>
      <c r="G61" s="59">
        <v>0.5</v>
      </c>
      <c r="H61" s="59">
        <v>0.5</v>
      </c>
      <c r="I61" s="59"/>
      <c r="J61" s="59"/>
      <c r="K61" s="59">
        <v>1.5</v>
      </c>
      <c r="L61" s="66"/>
    </row>
    <row r="62" spans="1:12" s="46" customFormat="1" ht="25.5" customHeight="1">
      <c r="A62" s="62" t="s">
        <v>539</v>
      </c>
      <c r="B62" s="58">
        <f t="shared" si="1"/>
        <v>44</v>
      </c>
      <c r="C62" s="59">
        <v>6</v>
      </c>
      <c r="D62" s="59">
        <v>6</v>
      </c>
      <c r="E62" s="59">
        <v>6</v>
      </c>
      <c r="F62" s="59">
        <v>6</v>
      </c>
      <c r="G62" s="59">
        <v>6</v>
      </c>
      <c r="H62" s="59">
        <v>6</v>
      </c>
      <c r="I62" s="59">
        <v>8</v>
      </c>
      <c r="J62" s="59"/>
      <c r="K62" s="59"/>
      <c r="L62" s="66"/>
    </row>
    <row r="63" spans="1:12" s="46" customFormat="1" ht="25.5" customHeight="1">
      <c r="A63" s="62" t="s">
        <v>540</v>
      </c>
      <c r="B63" s="58">
        <f t="shared" ref="B63:B97" si="5">SUM(C63:K63)</f>
        <v>49</v>
      </c>
      <c r="C63" s="59">
        <v>7</v>
      </c>
      <c r="D63" s="59">
        <v>7</v>
      </c>
      <c r="E63" s="59">
        <v>7</v>
      </c>
      <c r="F63" s="59">
        <v>7</v>
      </c>
      <c r="G63" s="59">
        <v>7</v>
      </c>
      <c r="H63" s="59">
        <v>7</v>
      </c>
      <c r="I63" s="59">
        <v>7</v>
      </c>
      <c r="J63" s="59"/>
      <c r="K63" s="59"/>
      <c r="L63" s="66"/>
    </row>
    <row r="64" spans="1:12" s="46" customFormat="1" ht="25.5" customHeight="1">
      <c r="A64" s="62" t="s">
        <v>541</v>
      </c>
      <c r="B64" s="58">
        <f t="shared" si="5"/>
        <v>892</v>
      </c>
      <c r="C64" s="59">
        <v>100.72</v>
      </c>
      <c r="D64" s="59">
        <v>88.45</v>
      </c>
      <c r="E64" s="59">
        <v>197.21</v>
      </c>
      <c r="F64" s="59">
        <v>135.03</v>
      </c>
      <c r="G64" s="59">
        <v>154</v>
      </c>
      <c r="H64" s="59">
        <v>144.16</v>
      </c>
      <c r="I64" s="59">
        <v>72.39</v>
      </c>
      <c r="J64" s="59"/>
      <c r="K64" s="59"/>
      <c r="L64" s="66"/>
    </row>
    <row r="65" spans="1:12" s="46" customFormat="1" ht="25.5" customHeight="1">
      <c r="A65" s="62" t="s">
        <v>542</v>
      </c>
      <c r="B65" s="58">
        <f t="shared" si="5"/>
        <v>237</v>
      </c>
      <c r="C65" s="59">
        <v>29.32</v>
      </c>
      <c r="D65" s="59">
        <v>34</v>
      </c>
      <c r="E65" s="59">
        <v>62.08</v>
      </c>
      <c r="F65" s="59">
        <v>30.32</v>
      </c>
      <c r="G65" s="59">
        <v>23.44</v>
      </c>
      <c r="H65" s="59">
        <v>39.9</v>
      </c>
      <c r="I65" s="59">
        <v>17.47</v>
      </c>
      <c r="J65" s="59"/>
      <c r="K65" s="59"/>
      <c r="L65" s="66"/>
    </row>
    <row r="66" spans="1:12" s="46" customFormat="1" ht="25.5" customHeight="1">
      <c r="A66" s="62" t="s">
        <v>543</v>
      </c>
      <c r="B66" s="58">
        <f t="shared" si="5"/>
        <v>2332</v>
      </c>
      <c r="C66" s="59"/>
      <c r="D66" s="59"/>
      <c r="E66" s="59">
        <v>1100</v>
      </c>
      <c r="F66" s="59">
        <v>1232</v>
      </c>
      <c r="G66" s="59"/>
      <c r="H66" s="59"/>
      <c r="I66" s="59"/>
      <c r="J66" s="59"/>
      <c r="K66" s="59"/>
      <c r="L66" s="66"/>
    </row>
    <row r="67" spans="1:12" s="46" customFormat="1" ht="25.5" customHeight="1">
      <c r="A67" s="62" t="s">
        <v>544</v>
      </c>
      <c r="B67" s="58">
        <f t="shared" si="5"/>
        <v>138</v>
      </c>
      <c r="C67" s="59">
        <v>10.19</v>
      </c>
      <c r="D67" s="59">
        <v>19</v>
      </c>
      <c r="E67" s="59"/>
      <c r="F67" s="59">
        <v>58.31</v>
      </c>
      <c r="G67" s="59">
        <v>6.54</v>
      </c>
      <c r="H67" s="59">
        <v>44.36</v>
      </c>
      <c r="I67" s="59"/>
      <c r="J67" s="59"/>
      <c r="K67" s="59"/>
      <c r="L67" s="66"/>
    </row>
    <row r="68" spans="1:12" s="46" customFormat="1" ht="25.5" customHeight="1">
      <c r="A68" s="62" t="s">
        <v>545</v>
      </c>
      <c r="B68" s="58">
        <f t="shared" si="5"/>
        <v>80</v>
      </c>
      <c r="C68" s="59">
        <v>9.39</v>
      </c>
      <c r="D68" s="59">
        <v>11.23</v>
      </c>
      <c r="E68" s="59">
        <v>17</v>
      </c>
      <c r="F68" s="59">
        <v>10.98</v>
      </c>
      <c r="G68" s="59">
        <v>8.42</v>
      </c>
      <c r="H68" s="59">
        <v>18</v>
      </c>
      <c r="I68" s="59">
        <v>5.07</v>
      </c>
      <c r="J68" s="59"/>
      <c r="K68" s="59"/>
      <c r="L68" s="66"/>
    </row>
    <row r="69" spans="1:12" s="46" customFormat="1" ht="25.5" customHeight="1">
      <c r="A69" s="62" t="s">
        <v>546</v>
      </c>
      <c r="B69" s="58">
        <f t="shared" si="5"/>
        <v>162</v>
      </c>
      <c r="C69" s="59">
        <v>20.8</v>
      </c>
      <c r="D69" s="59">
        <v>20.8</v>
      </c>
      <c r="E69" s="59">
        <v>20.8</v>
      </c>
      <c r="F69" s="59">
        <v>24.01</v>
      </c>
      <c r="G69" s="59">
        <v>20.8</v>
      </c>
      <c r="H69" s="59">
        <v>34.4</v>
      </c>
      <c r="I69" s="59">
        <v>20.8</v>
      </c>
      <c r="J69" s="59"/>
      <c r="K69" s="59"/>
      <c r="L69" s="66"/>
    </row>
    <row r="70" spans="1:12" s="46" customFormat="1" ht="25.5" customHeight="1">
      <c r="A70" s="62" t="s">
        <v>547</v>
      </c>
      <c r="B70" s="58">
        <f t="shared" si="5"/>
        <v>94</v>
      </c>
      <c r="C70" s="59">
        <v>14.52</v>
      </c>
      <c r="D70" s="59">
        <v>10.19</v>
      </c>
      <c r="E70" s="59">
        <v>14.52</v>
      </c>
      <c r="F70" s="59">
        <v>9</v>
      </c>
      <c r="G70" s="59">
        <v>11.62</v>
      </c>
      <c r="H70" s="59">
        <v>20</v>
      </c>
      <c r="I70" s="59">
        <v>14.52</v>
      </c>
      <c r="J70" s="59"/>
      <c r="K70" s="59"/>
      <c r="L70" s="66"/>
    </row>
    <row r="71" spans="1:12" s="46" customFormat="1" ht="25.5" customHeight="1">
      <c r="A71" s="62" t="s">
        <v>548</v>
      </c>
      <c r="B71" s="58">
        <f t="shared" si="5"/>
        <v>70</v>
      </c>
      <c r="C71" s="59">
        <v>14</v>
      </c>
      <c r="D71" s="59">
        <v>14</v>
      </c>
      <c r="E71" s="59">
        <v>14</v>
      </c>
      <c r="F71" s="59">
        <v>14</v>
      </c>
      <c r="G71" s="59"/>
      <c r="H71" s="59">
        <v>14</v>
      </c>
      <c r="I71" s="59"/>
      <c r="J71" s="59"/>
      <c r="K71" s="59"/>
      <c r="L71" s="66"/>
    </row>
    <row r="72" spans="1:12" s="46" customFormat="1" ht="25.5" customHeight="1">
      <c r="A72" s="62" t="s">
        <v>549</v>
      </c>
      <c r="B72" s="58">
        <f t="shared" si="5"/>
        <v>93</v>
      </c>
      <c r="C72" s="59">
        <v>13.91</v>
      </c>
      <c r="D72" s="59">
        <v>11.91</v>
      </c>
      <c r="E72" s="59">
        <v>17.91</v>
      </c>
      <c r="F72" s="59">
        <v>10.91</v>
      </c>
      <c r="G72" s="59">
        <v>10.91</v>
      </c>
      <c r="H72" s="59">
        <v>14.91</v>
      </c>
      <c r="I72" s="59">
        <v>12.91</v>
      </c>
      <c r="J72" s="59"/>
      <c r="K72" s="59"/>
      <c r="L72" s="66"/>
    </row>
    <row r="73" spans="1:12" s="46" customFormat="1" ht="25.5" customHeight="1">
      <c r="A73" s="62" t="s">
        <v>550</v>
      </c>
      <c r="B73" s="58">
        <f t="shared" si="5"/>
        <v>280</v>
      </c>
      <c r="C73" s="59"/>
      <c r="D73" s="59"/>
      <c r="E73" s="59"/>
      <c r="F73" s="59"/>
      <c r="G73" s="59"/>
      <c r="H73" s="59"/>
      <c r="I73" s="59">
        <v>280</v>
      </c>
      <c r="J73" s="59"/>
      <c r="K73" s="59"/>
      <c r="L73" s="66"/>
    </row>
    <row r="74" spans="1:12" s="46" customFormat="1" ht="25.5" customHeight="1">
      <c r="A74" s="62" t="s">
        <v>551</v>
      </c>
      <c r="B74" s="58">
        <f t="shared" si="5"/>
        <v>7</v>
      </c>
      <c r="C74" s="59">
        <v>0.84</v>
      </c>
      <c r="D74" s="59">
        <v>1</v>
      </c>
      <c r="E74" s="59">
        <v>1</v>
      </c>
      <c r="F74" s="59">
        <v>0.84</v>
      </c>
      <c r="G74" s="59">
        <v>1</v>
      </c>
      <c r="H74" s="59">
        <v>1</v>
      </c>
      <c r="I74" s="59">
        <v>0.84</v>
      </c>
      <c r="J74" s="59"/>
      <c r="K74" s="59"/>
      <c r="L74" s="66"/>
    </row>
    <row r="75" spans="1:12" s="46" customFormat="1" ht="25.5" customHeight="1">
      <c r="A75" s="62" t="s">
        <v>552</v>
      </c>
      <c r="B75" s="58">
        <f t="shared" si="5"/>
        <v>338</v>
      </c>
      <c r="C75" s="59">
        <v>39.5</v>
      </c>
      <c r="D75" s="59">
        <v>40</v>
      </c>
      <c r="E75" s="59">
        <v>100.9</v>
      </c>
      <c r="F75" s="59">
        <v>40</v>
      </c>
      <c r="G75" s="59">
        <v>34.92</v>
      </c>
      <c r="H75" s="59">
        <v>57.86</v>
      </c>
      <c r="I75" s="59">
        <v>25.26</v>
      </c>
      <c r="J75" s="59"/>
      <c r="K75" s="59"/>
      <c r="L75" s="66"/>
    </row>
    <row r="76" spans="1:12" s="46" customFormat="1" ht="25.5" customHeight="1">
      <c r="A76" s="62" t="s">
        <v>553</v>
      </c>
      <c r="B76" s="58">
        <f t="shared" si="5"/>
        <v>122</v>
      </c>
      <c r="C76" s="59">
        <v>12</v>
      </c>
      <c r="D76" s="59">
        <v>13</v>
      </c>
      <c r="E76" s="59">
        <v>63</v>
      </c>
      <c r="F76" s="59">
        <v>11</v>
      </c>
      <c r="G76" s="59">
        <v>8</v>
      </c>
      <c r="H76" s="59">
        <v>14</v>
      </c>
      <c r="I76" s="59">
        <v>1.27</v>
      </c>
      <c r="J76" s="59"/>
      <c r="K76" s="59"/>
      <c r="L76" s="66"/>
    </row>
    <row r="77" spans="1:12" s="46" customFormat="1" ht="25.5" customHeight="1">
      <c r="A77" s="62" t="s">
        <v>554</v>
      </c>
      <c r="B77" s="58">
        <f t="shared" si="5"/>
        <v>1046</v>
      </c>
      <c r="C77" s="59">
        <v>120</v>
      </c>
      <c r="D77" s="59">
        <v>160</v>
      </c>
      <c r="E77" s="59">
        <v>200</v>
      </c>
      <c r="F77" s="59">
        <v>140</v>
      </c>
      <c r="G77" s="59">
        <v>150</v>
      </c>
      <c r="H77" s="59">
        <v>180</v>
      </c>
      <c r="I77" s="59">
        <v>96</v>
      </c>
      <c r="J77" s="59"/>
      <c r="K77" s="59"/>
      <c r="L77" s="66"/>
    </row>
    <row r="78" spans="1:12" s="46" customFormat="1" ht="25.5" customHeight="1">
      <c r="A78" s="62" t="s">
        <v>555</v>
      </c>
      <c r="B78" s="58">
        <f t="shared" si="5"/>
        <v>90</v>
      </c>
      <c r="C78" s="59">
        <v>12</v>
      </c>
      <c r="D78" s="59">
        <v>12</v>
      </c>
      <c r="E78" s="59">
        <v>24</v>
      </c>
      <c r="F78" s="59">
        <v>17</v>
      </c>
      <c r="G78" s="59">
        <v>6</v>
      </c>
      <c r="H78" s="59">
        <v>14</v>
      </c>
      <c r="I78" s="59">
        <v>4.7</v>
      </c>
      <c r="J78" s="59"/>
      <c r="K78" s="59"/>
      <c r="L78" s="66"/>
    </row>
    <row r="79" spans="1:12" s="46" customFormat="1" ht="25.5" customHeight="1">
      <c r="A79" s="62" t="s">
        <v>556</v>
      </c>
      <c r="B79" s="58">
        <f t="shared" si="5"/>
        <v>36</v>
      </c>
      <c r="C79" s="59"/>
      <c r="D79" s="59"/>
      <c r="E79" s="59"/>
      <c r="F79" s="59"/>
      <c r="G79" s="59"/>
      <c r="H79" s="59">
        <v>18</v>
      </c>
      <c r="I79" s="59">
        <v>18</v>
      </c>
      <c r="J79" s="59"/>
      <c r="K79" s="59"/>
      <c r="L79" s="66"/>
    </row>
    <row r="80" spans="1:12" s="46" customFormat="1" ht="25.5" customHeight="1">
      <c r="A80" s="62" t="s">
        <v>557</v>
      </c>
      <c r="B80" s="58">
        <f t="shared" si="5"/>
        <v>249</v>
      </c>
      <c r="C80" s="59">
        <v>29.61</v>
      </c>
      <c r="D80" s="59">
        <v>32</v>
      </c>
      <c r="E80" s="59">
        <v>68.64</v>
      </c>
      <c r="F80" s="59">
        <v>22.88</v>
      </c>
      <c r="G80" s="59">
        <v>35</v>
      </c>
      <c r="H80" s="59">
        <v>39.03</v>
      </c>
      <c r="I80" s="59">
        <v>21.54</v>
      </c>
      <c r="J80" s="59"/>
      <c r="K80" s="59"/>
      <c r="L80" s="66"/>
    </row>
    <row r="81" spans="1:12" s="46" customFormat="1" ht="25.5" customHeight="1">
      <c r="A81" s="62" t="s">
        <v>558</v>
      </c>
      <c r="B81" s="58">
        <f t="shared" si="5"/>
        <v>174</v>
      </c>
      <c r="C81" s="59">
        <v>23.5</v>
      </c>
      <c r="D81" s="59">
        <v>20.2</v>
      </c>
      <c r="E81" s="59">
        <v>51.3</v>
      </c>
      <c r="F81" s="59">
        <v>23.05</v>
      </c>
      <c r="G81" s="59">
        <v>18.3</v>
      </c>
      <c r="H81" s="59">
        <v>28.4</v>
      </c>
      <c r="I81" s="59">
        <v>9.4</v>
      </c>
      <c r="J81" s="59"/>
      <c r="K81" s="59"/>
      <c r="L81" s="66"/>
    </row>
    <row r="82" spans="1:12" s="46" customFormat="1" ht="25.5" customHeight="1">
      <c r="A82" s="62" t="s">
        <v>559</v>
      </c>
      <c r="B82" s="58">
        <f t="shared" si="5"/>
        <v>725</v>
      </c>
      <c r="C82" s="59">
        <v>78</v>
      </c>
      <c r="D82" s="59">
        <v>79.67</v>
      </c>
      <c r="E82" s="59">
        <v>243.44</v>
      </c>
      <c r="F82" s="59">
        <v>76.62</v>
      </c>
      <c r="G82" s="59">
        <v>71.92</v>
      </c>
      <c r="H82" s="59">
        <v>134</v>
      </c>
      <c r="I82" s="59">
        <v>41.42</v>
      </c>
      <c r="J82" s="59"/>
      <c r="K82" s="59"/>
      <c r="L82" s="66"/>
    </row>
    <row r="83" spans="1:12" s="46" customFormat="1" ht="25.5" customHeight="1">
      <c r="A83" s="62" t="s">
        <v>560</v>
      </c>
      <c r="B83" s="58">
        <f t="shared" si="5"/>
        <v>71</v>
      </c>
      <c r="C83" s="59">
        <v>5</v>
      </c>
      <c r="D83" s="59">
        <v>8</v>
      </c>
      <c r="E83" s="59">
        <v>15</v>
      </c>
      <c r="F83" s="59">
        <v>14</v>
      </c>
      <c r="G83" s="59">
        <v>10</v>
      </c>
      <c r="H83" s="59">
        <v>14</v>
      </c>
      <c r="I83" s="59">
        <v>5</v>
      </c>
      <c r="J83" s="59"/>
      <c r="K83" s="59"/>
      <c r="L83" s="66"/>
    </row>
    <row r="84" spans="1:12" s="46" customFormat="1" ht="25.5" customHeight="1">
      <c r="A84" s="62" t="s">
        <v>561</v>
      </c>
      <c r="B84" s="58">
        <f t="shared" si="5"/>
        <v>132</v>
      </c>
      <c r="C84" s="59">
        <v>18</v>
      </c>
      <c r="D84" s="59">
        <v>13.21</v>
      </c>
      <c r="E84" s="59">
        <v>25</v>
      </c>
      <c r="F84" s="59">
        <v>16</v>
      </c>
      <c r="G84" s="59">
        <v>20</v>
      </c>
      <c r="H84" s="59">
        <v>20</v>
      </c>
      <c r="I84" s="59">
        <v>20</v>
      </c>
      <c r="J84" s="59"/>
      <c r="K84" s="59"/>
      <c r="L84" s="66"/>
    </row>
    <row r="85" spans="1:12" s="46" customFormat="1" ht="25.5" customHeight="1">
      <c r="A85" s="62" t="s">
        <v>562</v>
      </c>
      <c r="B85" s="58">
        <f t="shared" si="5"/>
        <v>30</v>
      </c>
      <c r="C85" s="59"/>
      <c r="D85" s="59">
        <v>10</v>
      </c>
      <c r="E85" s="59">
        <v>20</v>
      </c>
      <c r="F85" s="59"/>
      <c r="G85" s="59"/>
      <c r="H85" s="59"/>
      <c r="I85" s="59"/>
      <c r="J85" s="59"/>
      <c r="K85" s="59"/>
      <c r="L85" s="66"/>
    </row>
    <row r="86" spans="1:12" s="46" customFormat="1" ht="25.5" customHeight="1">
      <c r="A86" s="62" t="s">
        <v>563</v>
      </c>
      <c r="B86" s="58">
        <f t="shared" si="5"/>
        <v>6</v>
      </c>
      <c r="C86" s="59"/>
      <c r="D86" s="59">
        <v>0.96</v>
      </c>
      <c r="E86" s="59">
        <v>5</v>
      </c>
      <c r="F86" s="59"/>
      <c r="G86" s="59"/>
      <c r="H86" s="59"/>
      <c r="I86" s="59"/>
      <c r="J86" s="59"/>
      <c r="K86" s="59"/>
      <c r="L86" s="66"/>
    </row>
    <row r="87" spans="1:12" s="46" customFormat="1" ht="25.5" customHeight="1">
      <c r="A87" s="62" t="s">
        <v>564</v>
      </c>
      <c r="B87" s="58">
        <f t="shared" si="5"/>
        <v>37</v>
      </c>
      <c r="C87" s="59"/>
      <c r="D87" s="59">
        <v>10</v>
      </c>
      <c r="E87" s="59">
        <v>17</v>
      </c>
      <c r="F87" s="59"/>
      <c r="G87" s="59"/>
      <c r="H87" s="59"/>
      <c r="I87" s="59">
        <v>10</v>
      </c>
      <c r="J87" s="59"/>
      <c r="K87" s="59"/>
      <c r="L87" s="66"/>
    </row>
    <row r="88" spans="1:12" s="46" customFormat="1" ht="25.5" customHeight="1">
      <c r="A88" s="62" t="s">
        <v>565</v>
      </c>
      <c r="B88" s="58">
        <f t="shared" si="5"/>
        <v>21</v>
      </c>
      <c r="C88" s="59"/>
      <c r="D88" s="59">
        <v>3.6</v>
      </c>
      <c r="E88" s="59">
        <v>17.3</v>
      </c>
      <c r="F88" s="59"/>
      <c r="G88" s="59"/>
      <c r="H88" s="59"/>
      <c r="I88" s="59"/>
      <c r="J88" s="59"/>
      <c r="K88" s="59"/>
      <c r="L88" s="66"/>
    </row>
    <row r="89" spans="1:12" s="46" customFormat="1" ht="25.5" customHeight="1">
      <c r="A89" s="62" t="s">
        <v>566</v>
      </c>
      <c r="B89" s="58">
        <f t="shared" si="5"/>
        <v>21</v>
      </c>
      <c r="C89" s="59">
        <v>3</v>
      </c>
      <c r="D89" s="59">
        <v>3</v>
      </c>
      <c r="E89" s="59">
        <v>3</v>
      </c>
      <c r="F89" s="59">
        <v>3</v>
      </c>
      <c r="G89" s="59">
        <v>3</v>
      </c>
      <c r="H89" s="59">
        <v>3</v>
      </c>
      <c r="I89" s="59">
        <v>3</v>
      </c>
      <c r="J89" s="59"/>
      <c r="K89" s="59"/>
      <c r="L89" s="66"/>
    </row>
    <row r="90" spans="1:12" s="46" customFormat="1" ht="25.5" customHeight="1">
      <c r="A90" s="62" t="s">
        <v>567</v>
      </c>
      <c r="B90" s="58">
        <f t="shared" si="5"/>
        <v>30</v>
      </c>
      <c r="C90" s="59">
        <v>3</v>
      </c>
      <c r="D90" s="59">
        <v>3</v>
      </c>
      <c r="E90" s="59">
        <v>8</v>
      </c>
      <c r="F90" s="59">
        <v>4</v>
      </c>
      <c r="G90" s="59">
        <v>3</v>
      </c>
      <c r="H90" s="59">
        <v>6</v>
      </c>
      <c r="I90" s="59">
        <v>3</v>
      </c>
      <c r="J90" s="59"/>
      <c r="K90" s="59"/>
      <c r="L90" s="66"/>
    </row>
    <row r="91" spans="1:12" s="46" customFormat="1" ht="25.5" customHeight="1">
      <c r="A91" s="62" t="s">
        <v>568</v>
      </c>
      <c r="B91" s="58">
        <f t="shared" si="5"/>
        <v>25</v>
      </c>
      <c r="C91" s="59">
        <v>3</v>
      </c>
      <c r="D91" s="59">
        <v>3</v>
      </c>
      <c r="E91" s="59">
        <v>5</v>
      </c>
      <c r="F91" s="59">
        <v>4</v>
      </c>
      <c r="G91" s="59">
        <v>4</v>
      </c>
      <c r="H91" s="59">
        <v>4</v>
      </c>
      <c r="I91" s="59">
        <v>2</v>
      </c>
      <c r="J91" s="59"/>
      <c r="K91" s="59"/>
      <c r="L91" s="66"/>
    </row>
    <row r="92" spans="1:12" s="46" customFormat="1" ht="25.5" customHeight="1">
      <c r="A92" s="62" t="s">
        <v>569</v>
      </c>
      <c r="B92" s="58">
        <f t="shared" si="5"/>
        <v>11</v>
      </c>
      <c r="C92" s="59"/>
      <c r="D92" s="59">
        <v>1.92</v>
      </c>
      <c r="E92" s="59">
        <v>9.07</v>
      </c>
      <c r="F92" s="59"/>
      <c r="G92" s="59"/>
      <c r="H92" s="59"/>
      <c r="I92" s="59"/>
      <c r="J92" s="59"/>
      <c r="K92" s="59"/>
      <c r="L92" s="66"/>
    </row>
    <row r="93" spans="1:12" s="46" customFormat="1" ht="25.5" customHeight="1">
      <c r="A93" s="62" t="s">
        <v>570</v>
      </c>
      <c r="B93" s="58">
        <f t="shared" si="5"/>
        <v>21</v>
      </c>
      <c r="C93" s="59">
        <v>5.88</v>
      </c>
      <c r="D93" s="59">
        <v>5.92</v>
      </c>
      <c r="E93" s="59"/>
      <c r="F93" s="59"/>
      <c r="G93" s="59">
        <v>2.66</v>
      </c>
      <c r="H93" s="59">
        <v>3.79</v>
      </c>
      <c r="I93" s="59">
        <v>2.66</v>
      </c>
      <c r="J93" s="59"/>
      <c r="K93" s="59"/>
      <c r="L93" s="66"/>
    </row>
    <row r="94" spans="1:12" s="46" customFormat="1" ht="25.5" customHeight="1">
      <c r="A94" s="62" t="s">
        <v>571</v>
      </c>
      <c r="B94" s="58">
        <f t="shared" si="5"/>
        <v>259</v>
      </c>
      <c r="C94" s="59">
        <v>13.47</v>
      </c>
      <c r="D94" s="59"/>
      <c r="E94" s="59">
        <v>236</v>
      </c>
      <c r="F94" s="59"/>
      <c r="G94" s="59"/>
      <c r="H94" s="59">
        <v>10</v>
      </c>
      <c r="I94" s="59"/>
      <c r="J94" s="59"/>
      <c r="K94" s="59"/>
      <c r="L94" s="66"/>
    </row>
    <row r="95" spans="1:12" s="46" customFormat="1" ht="25.5" customHeight="1">
      <c r="A95" s="62" t="s">
        <v>572</v>
      </c>
      <c r="B95" s="58">
        <f t="shared" si="5"/>
        <v>751</v>
      </c>
      <c r="C95" s="59">
        <v>20</v>
      </c>
      <c r="D95" s="59">
        <v>25</v>
      </c>
      <c r="E95" s="59">
        <v>500</v>
      </c>
      <c r="F95" s="59">
        <v>40</v>
      </c>
      <c r="G95" s="59">
        <v>45</v>
      </c>
      <c r="H95" s="59">
        <v>100</v>
      </c>
      <c r="I95" s="59">
        <v>21</v>
      </c>
      <c r="J95" s="59"/>
      <c r="K95" s="59"/>
      <c r="L95" s="66"/>
    </row>
    <row r="96" spans="1:12" s="46" customFormat="1" ht="25.5" customHeight="1">
      <c r="A96" s="62" t="s">
        <v>573</v>
      </c>
      <c r="B96" s="58">
        <f t="shared" si="5"/>
        <v>2771</v>
      </c>
      <c r="C96" s="59">
        <v>639.26</v>
      </c>
      <c r="D96" s="59">
        <v>841.16</v>
      </c>
      <c r="E96" s="59">
        <v>190.47</v>
      </c>
      <c r="F96" s="59">
        <v>259</v>
      </c>
      <c r="G96" s="59">
        <v>256.67</v>
      </c>
      <c r="H96" s="59">
        <v>500.35</v>
      </c>
      <c r="I96" s="59">
        <v>84.09</v>
      </c>
      <c r="J96" s="59"/>
      <c r="K96" s="59"/>
      <c r="L96" s="66"/>
    </row>
    <row r="97" spans="1:13" s="46" customFormat="1" ht="25.5" customHeight="1">
      <c r="A97" s="62" t="s">
        <v>574</v>
      </c>
      <c r="B97" s="58">
        <f t="shared" si="5"/>
        <v>61</v>
      </c>
      <c r="C97" s="59">
        <v>10</v>
      </c>
      <c r="D97" s="59">
        <v>7.5</v>
      </c>
      <c r="E97" s="59">
        <v>7.5</v>
      </c>
      <c r="F97" s="59">
        <v>7.5</v>
      </c>
      <c r="G97" s="59">
        <v>7.5</v>
      </c>
      <c r="H97" s="59">
        <v>7.5</v>
      </c>
      <c r="I97" s="59">
        <v>13</v>
      </c>
      <c r="J97" s="59"/>
      <c r="K97" s="59"/>
      <c r="L97" s="66"/>
    </row>
    <row r="98" spans="1:13" s="46" customFormat="1" ht="25.5" customHeight="1">
      <c r="A98" s="62" t="s">
        <v>1687</v>
      </c>
      <c r="B98" s="58">
        <v>4691</v>
      </c>
      <c r="C98" s="58">
        <v>352</v>
      </c>
      <c r="D98" s="58">
        <v>556</v>
      </c>
      <c r="E98" s="58">
        <v>548</v>
      </c>
      <c r="F98" s="58">
        <v>276</v>
      </c>
      <c r="G98" s="58">
        <v>403</v>
      </c>
      <c r="H98" s="58">
        <v>1575</v>
      </c>
      <c r="I98" s="58">
        <v>981</v>
      </c>
      <c r="J98" s="58">
        <v>0</v>
      </c>
      <c r="K98" s="59">
        <v>0</v>
      </c>
      <c r="L98" s="66"/>
    </row>
    <row r="99" spans="1:13" s="45" customFormat="1" ht="24" customHeight="1">
      <c r="A99" s="68"/>
      <c r="B99" s="69"/>
      <c r="C99" s="70"/>
      <c r="D99" s="70"/>
      <c r="E99" s="70"/>
      <c r="F99" s="70"/>
      <c r="G99" s="70"/>
      <c r="H99" s="70"/>
      <c r="I99" s="70"/>
      <c r="J99" s="70"/>
      <c r="K99" s="70"/>
      <c r="L99" s="64"/>
    </row>
    <row r="100" spans="1:13" s="45" customFormat="1">
      <c r="A100" s="71" t="s">
        <v>162</v>
      </c>
      <c r="B100" s="72">
        <f t="shared" ref="B100:K100" si="6">B4+B9+B31</f>
        <v>681466</v>
      </c>
      <c r="C100" s="72">
        <f t="shared" si="6"/>
        <v>73367</v>
      </c>
      <c r="D100" s="72">
        <f t="shared" si="6"/>
        <v>74018</v>
      </c>
      <c r="E100" s="72">
        <f t="shared" si="6"/>
        <v>80523</v>
      </c>
      <c r="F100" s="72">
        <f t="shared" si="6"/>
        <v>53961</v>
      </c>
      <c r="G100" s="72">
        <f t="shared" si="6"/>
        <v>174345</v>
      </c>
      <c r="H100" s="72">
        <f t="shared" si="6"/>
        <v>127484</v>
      </c>
      <c r="I100" s="72">
        <f t="shared" si="6"/>
        <v>84387</v>
      </c>
      <c r="J100" s="72">
        <f t="shared" si="6"/>
        <v>1140</v>
      </c>
      <c r="K100" s="73">
        <f t="shared" si="6"/>
        <v>4870</v>
      </c>
      <c r="L100" s="65"/>
    </row>
    <row r="103" spans="1:13">
      <c r="L103" s="74"/>
      <c r="M103" s="75"/>
    </row>
    <row r="133" ht="23.1" customHeight="1"/>
    <row r="134" ht="23.1" customHeight="1"/>
    <row r="135" ht="23.1" customHeight="1"/>
    <row r="136" ht="23.1" customHeight="1"/>
    <row r="137" ht="23.1" customHeight="1"/>
    <row r="138" ht="23.1" customHeight="1"/>
    <row r="139" ht="23.1" customHeight="1"/>
    <row r="140" ht="23.1" customHeight="1"/>
    <row r="141" ht="23.1" customHeight="1"/>
    <row r="142" ht="23.1" customHeight="1"/>
    <row r="143" ht="23.1" customHeight="1"/>
    <row r="144" ht="23.1" customHeight="1"/>
    <row r="145" ht="23.1" customHeight="1"/>
    <row r="146" ht="23.1" customHeight="1"/>
    <row r="147" ht="23.1" customHeight="1"/>
    <row r="148" ht="23.1" customHeight="1"/>
    <row r="149" ht="23.1" customHeight="1"/>
    <row r="150" ht="23.1" customHeight="1"/>
    <row r="151" ht="23.1" customHeight="1"/>
    <row r="152" ht="23.1" customHeight="1"/>
    <row r="153" ht="23.1" customHeight="1"/>
    <row r="154" ht="23.1" customHeight="1"/>
    <row r="155" ht="23.1" customHeight="1"/>
    <row r="156" ht="23.1" customHeight="1"/>
    <row r="157" ht="23.1" customHeight="1"/>
    <row r="158" ht="23.1" customHeight="1"/>
    <row r="159" ht="23.1" customHeight="1"/>
    <row r="160" ht="23.1" customHeight="1"/>
    <row r="161" ht="23.1" customHeight="1"/>
    <row r="162" ht="23.1" customHeight="1"/>
    <row r="163" ht="23.1" customHeight="1"/>
    <row r="164" ht="23.1" customHeight="1"/>
    <row r="165" ht="23.1" customHeight="1"/>
    <row r="166" ht="23.1" customHeight="1"/>
    <row r="167" ht="23.1" customHeight="1"/>
    <row r="168" ht="23.1" customHeight="1"/>
    <row r="169" ht="23.1" customHeight="1"/>
    <row r="170" ht="23.1" customHeight="1"/>
    <row r="171" ht="23.1" customHeight="1"/>
    <row r="172" ht="23.1" customHeight="1"/>
    <row r="173" ht="23.1" customHeight="1"/>
    <row r="174" ht="23.1" customHeight="1"/>
    <row r="175" ht="23.1" customHeight="1"/>
    <row r="176" ht="23.1" customHeight="1"/>
    <row r="177" ht="23.1" customHeight="1"/>
    <row r="178" ht="23.1" customHeight="1"/>
    <row r="179" ht="23.1" customHeight="1"/>
    <row r="180" ht="23.1" customHeight="1"/>
    <row r="181" ht="23.1" customHeight="1"/>
    <row r="182" ht="23.1" customHeight="1"/>
  </sheetData>
  <mergeCells count="1">
    <mergeCell ref="A1:L1"/>
  </mergeCells>
  <phoneticPr fontId="5" type="noConversion"/>
  <printOptions horizontalCentered="1"/>
  <pageMargins left="0.47222222222222199" right="0.47222222222222199" top="0.78680555555555598" bottom="0.59027777777777801" header="0.70833333333333304" footer="0.39305555555555599"/>
  <pageSetup paperSize="9" scale="80" orientation="landscape"/>
  <headerFooter alignWithMargins="0">
    <oddHeader>&amp;C&amp;"宋体,加粗"&amp;16表十四：2017年自治区本级对各地补助情况（分地区、项目）</oddHeader>
    <oddFooter>&amp;C- &amp;P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1919"/>
  <sheetViews>
    <sheetView showGridLines="0" showZeros="0" workbookViewId="0">
      <pane ySplit="4" topLeftCell="A1351" activePane="bottomLeft" state="frozen"/>
      <selection pane="bottomLeft" activeCell="F1356" sqref="F1356"/>
    </sheetView>
  </sheetViews>
  <sheetFormatPr defaultColWidth="9" defaultRowHeight="14.25"/>
  <cols>
    <col min="1" max="1" width="32.625" style="4" customWidth="1"/>
    <col min="2" max="2" width="9.625" style="4" customWidth="1"/>
    <col min="3" max="3" width="34.625" style="4" customWidth="1"/>
    <col min="4" max="4" width="9.625" style="4" customWidth="1"/>
    <col min="5" max="16384" width="9" style="3"/>
  </cols>
  <sheetData>
    <row r="1" spans="1:4" s="1" customFormat="1" ht="20.25">
      <c r="A1" s="185" t="s">
        <v>575</v>
      </c>
      <c r="B1" s="185"/>
      <c r="C1" s="185"/>
      <c r="D1" s="185"/>
    </row>
    <row r="2" spans="1:4" ht="20.25" customHeight="1">
      <c r="A2" s="5"/>
      <c r="D2" s="6" t="s">
        <v>25</v>
      </c>
    </row>
    <row r="3" spans="1:4" ht="22.5" customHeight="1">
      <c r="A3" s="186" t="s">
        <v>576</v>
      </c>
      <c r="B3" s="186"/>
      <c r="C3" s="186" t="s">
        <v>577</v>
      </c>
      <c r="D3" s="186"/>
    </row>
    <row r="4" spans="1:4" ht="22.5" customHeight="1">
      <c r="A4" s="7" t="s">
        <v>578</v>
      </c>
      <c r="B4" s="8" t="s">
        <v>579</v>
      </c>
      <c r="C4" s="8" t="s">
        <v>578</v>
      </c>
      <c r="D4" s="9" t="s">
        <v>579</v>
      </c>
    </row>
    <row r="5" spans="1:4" ht="19.5" customHeight="1">
      <c r="A5" s="10" t="s">
        <v>580</v>
      </c>
      <c r="B5" s="11">
        <f>SUM(B6:B9)</f>
        <v>84000</v>
      </c>
      <c r="C5" s="12" t="s">
        <v>581</v>
      </c>
      <c r="D5" s="13">
        <v>64159</v>
      </c>
    </row>
    <row r="6" spans="1:4" ht="19.5" customHeight="1">
      <c r="A6" s="14" t="s">
        <v>582</v>
      </c>
      <c r="B6" s="11">
        <v>64800</v>
      </c>
      <c r="C6" s="12" t="s">
        <v>583</v>
      </c>
      <c r="D6" s="13">
        <v>5358</v>
      </c>
    </row>
    <row r="7" spans="1:4" ht="19.5" customHeight="1">
      <c r="A7" s="14" t="s">
        <v>584</v>
      </c>
      <c r="B7" s="11">
        <v>7200</v>
      </c>
      <c r="C7" s="12" t="s">
        <v>585</v>
      </c>
      <c r="D7" s="13">
        <v>1369</v>
      </c>
    </row>
    <row r="8" spans="1:4" ht="19.5" customHeight="1">
      <c r="A8" s="14" t="s">
        <v>586</v>
      </c>
      <c r="B8" s="11"/>
      <c r="C8" s="12" t="s">
        <v>587</v>
      </c>
      <c r="D8" s="13">
        <v>36</v>
      </c>
    </row>
    <row r="9" spans="1:4" ht="19.5" customHeight="1">
      <c r="A9" s="14" t="s">
        <v>588</v>
      </c>
      <c r="B9" s="11">
        <v>12000</v>
      </c>
      <c r="C9" s="12" t="s">
        <v>589</v>
      </c>
      <c r="D9" s="13">
        <v>3565</v>
      </c>
    </row>
    <row r="10" spans="1:4" ht="19.5" customHeight="1">
      <c r="A10" s="10" t="s">
        <v>590</v>
      </c>
      <c r="B10" s="11">
        <f>SUM(B11:B18)</f>
        <v>33000</v>
      </c>
      <c r="C10" s="12" t="s">
        <v>591</v>
      </c>
      <c r="D10" s="13">
        <v>170</v>
      </c>
    </row>
    <row r="11" spans="1:4" ht="19.5" customHeight="1">
      <c r="A11" s="14" t="s">
        <v>592</v>
      </c>
      <c r="B11" s="11">
        <v>8300</v>
      </c>
      <c r="C11" s="12" t="s">
        <v>593</v>
      </c>
      <c r="D11" s="13">
        <v>18</v>
      </c>
    </row>
    <row r="12" spans="1:4" ht="19.5" customHeight="1">
      <c r="A12" s="14" t="s">
        <v>594</v>
      </c>
      <c r="B12" s="11">
        <v>7020</v>
      </c>
      <c r="C12" s="12" t="s">
        <v>595</v>
      </c>
      <c r="D12" s="13">
        <v>24</v>
      </c>
    </row>
    <row r="13" spans="1:4" ht="19.5" customHeight="1">
      <c r="A13" s="14" t="s">
        <v>596</v>
      </c>
      <c r="B13" s="11">
        <v>7480</v>
      </c>
      <c r="C13" s="12" t="s">
        <v>597</v>
      </c>
      <c r="D13" s="13">
        <v>0</v>
      </c>
    </row>
    <row r="14" spans="1:4" ht="19.5" customHeight="1">
      <c r="A14" s="14" t="s">
        <v>598</v>
      </c>
      <c r="B14" s="11"/>
      <c r="C14" s="12" t="s">
        <v>599</v>
      </c>
      <c r="D14" s="13">
        <v>73</v>
      </c>
    </row>
    <row r="15" spans="1:4" ht="19.5" customHeight="1">
      <c r="A15" s="14" t="s">
        <v>600</v>
      </c>
      <c r="B15" s="11">
        <v>1700</v>
      </c>
      <c r="C15" s="12" t="s">
        <v>601</v>
      </c>
      <c r="D15" s="13">
        <v>18</v>
      </c>
    </row>
    <row r="16" spans="1:4" ht="19.5" customHeight="1">
      <c r="A16" s="14" t="s">
        <v>602</v>
      </c>
      <c r="B16" s="11"/>
      <c r="C16" s="12" t="s">
        <v>603</v>
      </c>
      <c r="D16" s="13">
        <v>0</v>
      </c>
    </row>
    <row r="17" spans="1:4" ht="19.5" customHeight="1">
      <c r="A17" s="14" t="s">
        <v>604</v>
      </c>
      <c r="B17" s="11">
        <v>5200</v>
      </c>
      <c r="C17" s="12" t="s">
        <v>605</v>
      </c>
      <c r="D17" s="13">
        <v>85</v>
      </c>
    </row>
    <row r="18" spans="1:4" ht="19.5" customHeight="1">
      <c r="A18" s="14" t="s">
        <v>606</v>
      </c>
      <c r="B18" s="11">
        <v>3300</v>
      </c>
      <c r="C18" s="12" t="s">
        <v>607</v>
      </c>
      <c r="D18" s="13">
        <v>1668</v>
      </c>
    </row>
    <row r="19" spans="1:4" ht="19.5" customHeight="1">
      <c r="A19" s="14"/>
      <c r="B19" s="11"/>
      <c r="C19" s="12" t="s">
        <v>585</v>
      </c>
      <c r="D19" s="13">
        <v>1338</v>
      </c>
    </row>
    <row r="20" spans="1:4" ht="19.5" customHeight="1">
      <c r="A20" s="15"/>
      <c r="B20" s="11"/>
      <c r="C20" s="12" t="s">
        <v>587</v>
      </c>
      <c r="D20" s="13">
        <v>202</v>
      </c>
    </row>
    <row r="21" spans="1:4" ht="19.5" customHeight="1">
      <c r="A21" s="15"/>
      <c r="B21" s="11"/>
      <c r="C21" s="12" t="s">
        <v>589</v>
      </c>
      <c r="D21" s="13">
        <v>0</v>
      </c>
    </row>
    <row r="22" spans="1:4" ht="19.5" customHeight="1">
      <c r="A22" s="15"/>
      <c r="B22" s="11"/>
      <c r="C22" s="12" t="s">
        <v>608</v>
      </c>
      <c r="D22" s="13">
        <v>119</v>
      </c>
    </row>
    <row r="23" spans="1:4" ht="19.5" customHeight="1">
      <c r="A23" s="15"/>
      <c r="B23" s="11"/>
      <c r="C23" s="12" t="s">
        <v>609</v>
      </c>
      <c r="D23" s="13">
        <v>0</v>
      </c>
    </row>
    <row r="24" spans="1:4" ht="19.5" customHeight="1">
      <c r="A24" s="15"/>
      <c r="B24" s="11"/>
      <c r="C24" s="12" t="s">
        <v>610</v>
      </c>
      <c r="D24" s="13">
        <v>0</v>
      </c>
    </row>
    <row r="25" spans="1:4" ht="19.5" customHeight="1">
      <c r="A25" s="10"/>
      <c r="B25" s="11"/>
      <c r="C25" s="12" t="s">
        <v>603</v>
      </c>
      <c r="D25" s="13">
        <v>0</v>
      </c>
    </row>
    <row r="26" spans="1:4" ht="19.5" customHeight="1">
      <c r="A26" s="14"/>
      <c r="B26" s="11"/>
      <c r="C26" s="12" t="s">
        <v>611</v>
      </c>
      <c r="D26" s="13">
        <v>9</v>
      </c>
    </row>
    <row r="27" spans="1:4" ht="19.5" customHeight="1">
      <c r="A27" s="15"/>
      <c r="B27" s="11"/>
      <c r="C27" s="12" t="s">
        <v>612</v>
      </c>
      <c r="D27" s="13">
        <v>10792</v>
      </c>
    </row>
    <row r="28" spans="1:4" ht="19.5" customHeight="1">
      <c r="A28" s="15"/>
      <c r="B28" s="11"/>
      <c r="C28" s="12" t="s">
        <v>585</v>
      </c>
      <c r="D28" s="13">
        <v>4317</v>
      </c>
    </row>
    <row r="29" spans="1:4" ht="19.5" customHeight="1">
      <c r="A29" s="15"/>
      <c r="B29" s="11"/>
      <c r="C29" s="12" t="s">
        <v>587</v>
      </c>
      <c r="D29" s="13">
        <v>504</v>
      </c>
    </row>
    <row r="30" spans="1:4" ht="19.5" customHeight="1">
      <c r="A30" s="15"/>
      <c r="B30" s="11"/>
      <c r="C30" s="12" t="s">
        <v>589</v>
      </c>
      <c r="D30" s="13">
        <v>1527</v>
      </c>
    </row>
    <row r="31" spans="1:4" ht="19.5" customHeight="1">
      <c r="A31" s="15"/>
      <c r="B31" s="11"/>
      <c r="C31" s="12" t="s">
        <v>613</v>
      </c>
      <c r="D31" s="13">
        <v>0</v>
      </c>
    </row>
    <row r="32" spans="1:4" ht="19.5" customHeight="1">
      <c r="A32" s="10" t="s">
        <v>614</v>
      </c>
      <c r="B32" s="11"/>
      <c r="C32" s="12" t="s">
        <v>615</v>
      </c>
      <c r="D32" s="13">
        <v>542</v>
      </c>
    </row>
    <row r="33" spans="1:4" ht="19.5" customHeight="1">
      <c r="A33" s="14" t="s">
        <v>614</v>
      </c>
      <c r="B33" s="11"/>
      <c r="C33" s="12" t="s">
        <v>616</v>
      </c>
      <c r="D33" s="13">
        <v>0</v>
      </c>
    </row>
    <row r="34" spans="1:4" ht="19.5" customHeight="1">
      <c r="A34" s="15"/>
      <c r="B34" s="11"/>
      <c r="C34" s="12" t="s">
        <v>617</v>
      </c>
      <c r="D34" s="13">
        <v>11</v>
      </c>
    </row>
    <row r="35" spans="1:4" ht="19.5" customHeight="1">
      <c r="A35" s="15"/>
      <c r="B35" s="11"/>
      <c r="C35" s="12" t="s">
        <v>618</v>
      </c>
      <c r="D35" s="13">
        <v>0</v>
      </c>
    </row>
    <row r="36" spans="1:4" ht="19.5" customHeight="1">
      <c r="A36" s="16"/>
      <c r="B36" s="17"/>
      <c r="C36" s="18" t="s">
        <v>603</v>
      </c>
      <c r="D36" s="19">
        <v>3619</v>
      </c>
    </row>
    <row r="37" spans="1:4" ht="19.5" customHeight="1">
      <c r="A37" s="15"/>
      <c r="B37" s="11"/>
      <c r="C37" s="12" t="s">
        <v>619</v>
      </c>
      <c r="D37" s="13">
        <v>272</v>
      </c>
    </row>
    <row r="38" spans="1:4" ht="19.5" customHeight="1">
      <c r="A38" s="15"/>
      <c r="B38" s="11"/>
      <c r="C38" s="12" t="s">
        <v>620</v>
      </c>
      <c r="D38" s="13">
        <v>1921</v>
      </c>
    </row>
    <row r="39" spans="1:4" ht="19.5" customHeight="1">
      <c r="A39" s="10"/>
      <c r="B39" s="11"/>
      <c r="C39" s="12" t="s">
        <v>585</v>
      </c>
      <c r="D39" s="13">
        <v>1613</v>
      </c>
    </row>
    <row r="40" spans="1:4" ht="19.5" customHeight="1">
      <c r="A40" s="15"/>
      <c r="B40" s="11"/>
      <c r="C40" s="12" t="s">
        <v>587</v>
      </c>
      <c r="D40" s="13">
        <v>213</v>
      </c>
    </row>
    <row r="41" spans="1:4" ht="19.5" customHeight="1">
      <c r="A41" s="15"/>
      <c r="B41" s="11"/>
      <c r="C41" s="12" t="s">
        <v>589</v>
      </c>
      <c r="D41" s="13">
        <v>0</v>
      </c>
    </row>
    <row r="42" spans="1:4" ht="19.5" customHeight="1">
      <c r="A42" s="15"/>
      <c r="B42" s="11"/>
      <c r="C42" s="12" t="s">
        <v>621</v>
      </c>
      <c r="D42" s="13">
        <v>0</v>
      </c>
    </row>
    <row r="43" spans="1:4" ht="19.5" customHeight="1">
      <c r="A43" s="15"/>
      <c r="B43" s="11"/>
      <c r="C43" s="12" t="s">
        <v>622</v>
      </c>
      <c r="D43" s="13">
        <v>0</v>
      </c>
    </row>
    <row r="44" spans="1:4" ht="19.5" customHeight="1">
      <c r="A44" s="15"/>
      <c r="B44" s="11"/>
      <c r="C44" s="12" t="s">
        <v>623</v>
      </c>
      <c r="D44" s="13">
        <v>0</v>
      </c>
    </row>
    <row r="45" spans="1:4" ht="19.5" customHeight="1">
      <c r="A45" s="10"/>
      <c r="B45" s="11"/>
      <c r="C45" s="12" t="s">
        <v>624</v>
      </c>
      <c r="D45" s="13">
        <v>0</v>
      </c>
    </row>
    <row r="46" spans="1:4" ht="19.5" customHeight="1">
      <c r="A46" s="14"/>
      <c r="B46" s="11"/>
      <c r="C46" s="12" t="s">
        <v>625</v>
      </c>
      <c r="D46" s="13">
        <v>0</v>
      </c>
    </row>
    <row r="47" spans="1:4" ht="19.5" customHeight="1">
      <c r="A47" s="15"/>
      <c r="B47" s="11"/>
      <c r="C47" s="12" t="s">
        <v>626</v>
      </c>
      <c r="D47" s="13">
        <v>0</v>
      </c>
    </row>
    <row r="48" spans="1:4" ht="19.5" customHeight="1">
      <c r="A48" s="15"/>
      <c r="B48" s="11"/>
      <c r="C48" s="12" t="s">
        <v>603</v>
      </c>
      <c r="D48" s="13">
        <v>29</v>
      </c>
    </row>
    <row r="49" spans="1:4" ht="19.5" customHeight="1">
      <c r="A49" s="15"/>
      <c r="B49" s="11"/>
      <c r="C49" s="12" t="s">
        <v>627</v>
      </c>
      <c r="D49" s="13">
        <v>66</v>
      </c>
    </row>
    <row r="50" spans="1:4" ht="19.5" customHeight="1">
      <c r="A50" s="15"/>
      <c r="B50" s="11"/>
      <c r="C50" s="12" t="s">
        <v>628</v>
      </c>
      <c r="D50" s="13">
        <v>896</v>
      </c>
    </row>
    <row r="51" spans="1:4" ht="19.5" customHeight="1">
      <c r="A51" s="15"/>
      <c r="B51" s="11"/>
      <c r="C51" s="12" t="s">
        <v>585</v>
      </c>
      <c r="D51" s="13">
        <v>624</v>
      </c>
    </row>
    <row r="52" spans="1:4" ht="19.5" customHeight="1">
      <c r="A52" s="10"/>
      <c r="B52" s="11"/>
      <c r="C52" s="12" t="s">
        <v>587</v>
      </c>
      <c r="D52" s="13">
        <v>7</v>
      </c>
    </row>
    <row r="53" spans="1:4" ht="19.5" customHeight="1">
      <c r="A53" s="14"/>
      <c r="B53" s="11"/>
      <c r="C53" s="12" t="s">
        <v>589</v>
      </c>
      <c r="D53" s="13">
        <v>0</v>
      </c>
    </row>
    <row r="54" spans="1:4" ht="19.5" customHeight="1">
      <c r="A54" s="15"/>
      <c r="B54" s="11"/>
      <c r="C54" s="12" t="s">
        <v>629</v>
      </c>
      <c r="D54" s="13">
        <v>0</v>
      </c>
    </row>
    <row r="55" spans="1:4" ht="19.5" customHeight="1">
      <c r="A55" s="15"/>
      <c r="B55" s="11"/>
      <c r="C55" s="12" t="s">
        <v>630</v>
      </c>
      <c r="D55" s="13">
        <v>122</v>
      </c>
    </row>
    <row r="56" spans="1:4" ht="19.5" customHeight="1">
      <c r="A56" s="15"/>
      <c r="B56" s="11"/>
      <c r="C56" s="12" t="s">
        <v>631</v>
      </c>
      <c r="D56" s="13">
        <v>5</v>
      </c>
    </row>
    <row r="57" spans="1:4" ht="19.5" customHeight="1">
      <c r="A57" s="15"/>
      <c r="B57" s="11"/>
      <c r="C57" s="12" t="s">
        <v>632</v>
      </c>
      <c r="D57" s="13">
        <v>138</v>
      </c>
    </row>
    <row r="58" spans="1:4" ht="19.5" customHeight="1">
      <c r="A58" s="15"/>
      <c r="B58" s="11"/>
      <c r="C58" s="12" t="s">
        <v>633</v>
      </c>
      <c r="D58" s="13">
        <v>0</v>
      </c>
    </row>
    <row r="59" spans="1:4" ht="19.5" customHeight="1">
      <c r="A59" s="10"/>
      <c r="B59" s="11"/>
      <c r="C59" s="12" t="s">
        <v>603</v>
      </c>
      <c r="D59" s="13">
        <v>0</v>
      </c>
    </row>
    <row r="60" spans="1:4" ht="19.5" customHeight="1">
      <c r="A60" s="14"/>
      <c r="B60" s="11"/>
      <c r="C60" s="12" t="s">
        <v>634</v>
      </c>
      <c r="D60" s="13">
        <v>0</v>
      </c>
    </row>
    <row r="61" spans="1:4" ht="19.5" customHeight="1">
      <c r="A61" s="15"/>
      <c r="B61" s="11"/>
      <c r="C61" s="12" t="s">
        <v>635</v>
      </c>
      <c r="D61" s="13">
        <v>2569</v>
      </c>
    </row>
    <row r="62" spans="1:4" ht="19.5" customHeight="1">
      <c r="A62" s="15"/>
      <c r="B62" s="11"/>
      <c r="C62" s="12" t="s">
        <v>585</v>
      </c>
      <c r="D62" s="13">
        <v>2081</v>
      </c>
    </row>
    <row r="63" spans="1:4" ht="19.5" customHeight="1">
      <c r="A63" s="15"/>
      <c r="B63" s="11"/>
      <c r="C63" s="12" t="s">
        <v>587</v>
      </c>
      <c r="D63" s="13">
        <v>345</v>
      </c>
    </row>
    <row r="64" spans="1:4" ht="19.5" customHeight="1">
      <c r="A64" s="15"/>
      <c r="B64" s="11"/>
      <c r="C64" s="12" t="s">
        <v>589</v>
      </c>
      <c r="D64" s="13">
        <v>0</v>
      </c>
    </row>
    <row r="65" spans="1:4" ht="19.5" customHeight="1">
      <c r="A65" s="15"/>
      <c r="B65" s="11"/>
      <c r="C65" s="12" t="s">
        <v>636</v>
      </c>
      <c r="D65" s="13">
        <v>0</v>
      </c>
    </row>
    <row r="66" spans="1:4" ht="19.5" customHeight="1">
      <c r="A66" s="15"/>
      <c r="B66" s="11"/>
      <c r="C66" s="12" t="s">
        <v>637</v>
      </c>
      <c r="D66" s="13">
        <v>0</v>
      </c>
    </row>
    <row r="67" spans="1:4" ht="19.5" customHeight="1">
      <c r="A67" s="14"/>
      <c r="B67" s="11"/>
      <c r="C67" s="12" t="s">
        <v>638</v>
      </c>
      <c r="D67" s="13">
        <v>0</v>
      </c>
    </row>
    <row r="68" spans="1:4" ht="19.5" customHeight="1">
      <c r="A68" s="16"/>
      <c r="B68" s="17"/>
      <c r="C68" s="18" t="s">
        <v>639</v>
      </c>
      <c r="D68" s="19">
        <v>49</v>
      </c>
    </row>
    <row r="69" spans="1:4" ht="19.5" customHeight="1">
      <c r="A69" s="15"/>
      <c r="B69" s="11"/>
      <c r="C69" s="12" t="s">
        <v>640</v>
      </c>
      <c r="D69" s="13">
        <v>0</v>
      </c>
    </row>
    <row r="70" spans="1:4" ht="19.5" customHeight="1">
      <c r="A70" s="15"/>
      <c r="B70" s="11"/>
      <c r="C70" s="12" t="s">
        <v>603</v>
      </c>
      <c r="D70" s="13">
        <v>0</v>
      </c>
    </row>
    <row r="71" spans="1:4" ht="19.5" customHeight="1">
      <c r="A71" s="15"/>
      <c r="B71" s="11"/>
      <c r="C71" s="12" t="s">
        <v>641</v>
      </c>
      <c r="D71" s="13">
        <v>94</v>
      </c>
    </row>
    <row r="72" spans="1:4" ht="19.5" customHeight="1">
      <c r="A72" s="15"/>
      <c r="B72" s="11"/>
      <c r="C72" s="12" t="s">
        <v>642</v>
      </c>
      <c r="D72" s="13">
        <v>636</v>
      </c>
    </row>
    <row r="73" spans="1:4" ht="19.5" customHeight="1">
      <c r="A73" s="10"/>
      <c r="B73" s="11"/>
      <c r="C73" s="12" t="s">
        <v>585</v>
      </c>
      <c r="D73" s="13"/>
    </row>
    <row r="74" spans="1:4" ht="19.5" customHeight="1">
      <c r="A74" s="14"/>
      <c r="B74" s="11"/>
      <c r="C74" s="12" t="s">
        <v>587</v>
      </c>
      <c r="D74" s="13"/>
    </row>
    <row r="75" spans="1:4" ht="19.5" customHeight="1">
      <c r="A75" s="15"/>
      <c r="B75" s="11"/>
      <c r="C75" s="12" t="s">
        <v>589</v>
      </c>
      <c r="D75" s="13"/>
    </row>
    <row r="76" spans="1:4" ht="19.5" customHeight="1">
      <c r="A76" s="15"/>
      <c r="B76" s="11"/>
      <c r="C76" s="12" t="s">
        <v>643</v>
      </c>
      <c r="D76" s="13"/>
    </row>
    <row r="77" spans="1:4" ht="19.5" customHeight="1">
      <c r="A77" s="15"/>
      <c r="B77" s="11"/>
      <c r="C77" s="12" t="s">
        <v>644</v>
      </c>
      <c r="D77" s="13"/>
    </row>
    <row r="78" spans="1:4" ht="19.5" customHeight="1">
      <c r="A78" s="15"/>
      <c r="B78" s="11"/>
      <c r="C78" s="12" t="s">
        <v>645</v>
      </c>
      <c r="D78" s="13"/>
    </row>
    <row r="79" spans="1:4" ht="19.5" customHeight="1">
      <c r="A79" s="15"/>
      <c r="B79" s="11"/>
      <c r="C79" s="12" t="s">
        <v>646</v>
      </c>
      <c r="D79" s="13"/>
    </row>
    <row r="80" spans="1:4" ht="19.5" customHeight="1">
      <c r="A80" s="10"/>
      <c r="B80" s="11"/>
      <c r="C80" s="12" t="s">
        <v>647</v>
      </c>
      <c r="D80" s="13"/>
    </row>
    <row r="81" spans="1:4" ht="19.5" customHeight="1">
      <c r="A81" s="14"/>
      <c r="B81" s="11"/>
      <c r="C81" s="12" t="s">
        <v>639</v>
      </c>
      <c r="D81" s="13"/>
    </row>
    <row r="82" spans="1:4" ht="19.5" customHeight="1">
      <c r="A82" s="15"/>
      <c r="B82" s="11"/>
      <c r="C82" s="12" t="s">
        <v>603</v>
      </c>
      <c r="D82" s="13"/>
    </row>
    <row r="83" spans="1:4" ht="19.5" customHeight="1">
      <c r="A83" s="15"/>
      <c r="B83" s="11"/>
      <c r="C83" s="12" t="s">
        <v>648</v>
      </c>
      <c r="D83" s="13">
        <v>636</v>
      </c>
    </row>
    <row r="84" spans="1:4" ht="19.5" customHeight="1">
      <c r="A84" s="15"/>
      <c r="B84" s="11"/>
      <c r="C84" s="12" t="s">
        <v>649</v>
      </c>
      <c r="D84" s="13">
        <v>1242</v>
      </c>
    </row>
    <row r="85" spans="1:4" ht="19.5" customHeight="1">
      <c r="A85" s="15"/>
      <c r="B85" s="11"/>
      <c r="C85" s="12" t="s">
        <v>585</v>
      </c>
      <c r="D85" s="13">
        <v>964</v>
      </c>
    </row>
    <row r="86" spans="1:4" ht="19.5" customHeight="1">
      <c r="A86" s="15"/>
      <c r="B86" s="11"/>
      <c r="C86" s="12" t="s">
        <v>587</v>
      </c>
      <c r="D86" s="13">
        <v>25</v>
      </c>
    </row>
    <row r="87" spans="1:4" ht="19.5" customHeight="1">
      <c r="A87" s="10"/>
      <c r="B87" s="11"/>
      <c r="C87" s="12" t="s">
        <v>589</v>
      </c>
      <c r="D87" s="13">
        <v>0</v>
      </c>
    </row>
    <row r="88" spans="1:4" ht="19.5" customHeight="1">
      <c r="A88" s="14"/>
      <c r="B88" s="11"/>
      <c r="C88" s="12" t="s">
        <v>650</v>
      </c>
      <c r="D88" s="13">
        <v>204</v>
      </c>
    </row>
    <row r="89" spans="1:4" ht="19.5" customHeight="1">
      <c r="A89" s="10"/>
      <c r="B89" s="11"/>
      <c r="C89" s="12" t="s">
        <v>651</v>
      </c>
      <c r="D89" s="13">
        <v>0</v>
      </c>
    </row>
    <row r="90" spans="1:4" ht="19.5" customHeight="1">
      <c r="A90" s="14"/>
      <c r="B90" s="11"/>
      <c r="C90" s="12" t="s">
        <v>639</v>
      </c>
      <c r="D90" s="13">
        <v>49</v>
      </c>
    </row>
    <row r="91" spans="1:4" ht="19.5" customHeight="1">
      <c r="A91" s="15"/>
      <c r="B91" s="11"/>
      <c r="C91" s="12" t="s">
        <v>603</v>
      </c>
      <c r="D91" s="13">
        <v>0</v>
      </c>
    </row>
    <row r="92" spans="1:4" ht="19.5" customHeight="1">
      <c r="A92" s="15"/>
      <c r="B92" s="11"/>
      <c r="C92" s="12" t="s">
        <v>652</v>
      </c>
      <c r="D92" s="13">
        <v>0</v>
      </c>
    </row>
    <row r="93" spans="1:4" ht="19.5" customHeight="1">
      <c r="A93" s="15"/>
      <c r="B93" s="11"/>
      <c r="C93" s="12" t="s">
        <v>653</v>
      </c>
      <c r="D93" s="13">
        <v>0</v>
      </c>
    </row>
    <row r="94" spans="1:4" ht="19.5" customHeight="1">
      <c r="A94" s="15"/>
      <c r="B94" s="11"/>
      <c r="C94" s="12" t="s">
        <v>585</v>
      </c>
      <c r="D94" s="13"/>
    </row>
    <row r="95" spans="1:4" ht="19.5" customHeight="1">
      <c r="A95" s="15"/>
      <c r="B95" s="11"/>
      <c r="C95" s="12" t="s">
        <v>587</v>
      </c>
      <c r="D95" s="13"/>
    </row>
    <row r="96" spans="1:4" ht="19.5" customHeight="1">
      <c r="A96" s="15"/>
      <c r="B96" s="11"/>
      <c r="C96" s="12" t="s">
        <v>589</v>
      </c>
      <c r="D96" s="13"/>
    </row>
    <row r="97" spans="1:4" ht="19.5" customHeight="1">
      <c r="A97" s="14"/>
      <c r="B97" s="11"/>
      <c r="C97" s="12" t="s">
        <v>654</v>
      </c>
      <c r="D97" s="13"/>
    </row>
    <row r="98" spans="1:4" ht="19.5" customHeight="1">
      <c r="A98" s="15"/>
      <c r="B98" s="11"/>
      <c r="C98" s="12" t="s">
        <v>655</v>
      </c>
      <c r="D98" s="13"/>
    </row>
    <row r="99" spans="1:4" ht="19.5" customHeight="1">
      <c r="A99" s="15"/>
      <c r="B99" s="11"/>
      <c r="C99" s="12" t="s">
        <v>639</v>
      </c>
      <c r="D99" s="13"/>
    </row>
    <row r="100" spans="1:4" ht="19.5" customHeight="1">
      <c r="A100" s="16"/>
      <c r="B100" s="17"/>
      <c r="C100" s="18" t="s">
        <v>656</v>
      </c>
      <c r="D100" s="19"/>
    </row>
    <row r="101" spans="1:4" ht="19.5" customHeight="1">
      <c r="A101" s="15"/>
      <c r="B101" s="11"/>
      <c r="C101" s="12" t="s">
        <v>657</v>
      </c>
      <c r="D101" s="13"/>
    </row>
    <row r="102" spans="1:4" ht="19.5" customHeight="1">
      <c r="A102" s="15"/>
      <c r="B102" s="11"/>
      <c r="C102" s="12" t="s">
        <v>658</v>
      </c>
      <c r="D102" s="13"/>
    </row>
    <row r="103" spans="1:4" ht="19.5" customHeight="1">
      <c r="A103" s="10"/>
      <c r="B103" s="11"/>
      <c r="C103" s="12" t="s">
        <v>659</v>
      </c>
      <c r="D103" s="13"/>
    </row>
    <row r="104" spans="1:4" ht="19.5" customHeight="1">
      <c r="A104" s="14"/>
      <c r="B104" s="11"/>
      <c r="C104" s="12" t="s">
        <v>603</v>
      </c>
      <c r="D104" s="13"/>
    </row>
    <row r="105" spans="1:4" ht="19.5" customHeight="1">
      <c r="A105" s="15"/>
      <c r="B105" s="11"/>
      <c r="C105" s="12" t="s">
        <v>660</v>
      </c>
      <c r="D105" s="13"/>
    </row>
    <row r="106" spans="1:4" ht="19.5" customHeight="1">
      <c r="A106" s="15"/>
      <c r="B106" s="11"/>
      <c r="C106" s="12" t="s">
        <v>661</v>
      </c>
      <c r="D106" s="13">
        <v>712</v>
      </c>
    </row>
    <row r="107" spans="1:4" ht="19.5" customHeight="1">
      <c r="A107" s="15"/>
      <c r="B107" s="11"/>
      <c r="C107" s="12" t="s">
        <v>585</v>
      </c>
      <c r="D107" s="13"/>
    </row>
    <row r="108" spans="1:4" ht="19.5" customHeight="1">
      <c r="A108" s="15"/>
      <c r="B108" s="11"/>
      <c r="C108" s="12" t="s">
        <v>587</v>
      </c>
      <c r="D108" s="13"/>
    </row>
    <row r="109" spans="1:4" ht="19.5" customHeight="1">
      <c r="A109" s="15"/>
      <c r="B109" s="11"/>
      <c r="C109" s="12" t="s">
        <v>589</v>
      </c>
      <c r="D109" s="13"/>
    </row>
    <row r="110" spans="1:4" ht="19.5" customHeight="1">
      <c r="A110" s="10"/>
      <c r="B110" s="11"/>
      <c r="C110" s="12" t="s">
        <v>662</v>
      </c>
      <c r="D110" s="13"/>
    </row>
    <row r="111" spans="1:4" ht="19.5" customHeight="1">
      <c r="A111" s="14"/>
      <c r="B111" s="11"/>
      <c r="C111" s="12" t="s">
        <v>663</v>
      </c>
      <c r="D111" s="13"/>
    </row>
    <row r="112" spans="1:4" ht="19.5" customHeight="1">
      <c r="A112" s="15"/>
      <c r="B112" s="11"/>
      <c r="C112" s="12" t="s">
        <v>664</v>
      </c>
      <c r="D112" s="13"/>
    </row>
    <row r="113" spans="1:4" ht="19.5" customHeight="1">
      <c r="A113" s="15"/>
      <c r="B113" s="11"/>
      <c r="C113" s="12" t="s">
        <v>665</v>
      </c>
      <c r="D113" s="13"/>
    </row>
    <row r="114" spans="1:4" ht="19.5" customHeight="1">
      <c r="A114" s="15"/>
      <c r="B114" s="11"/>
      <c r="C114" s="12" t="s">
        <v>603</v>
      </c>
      <c r="D114" s="13"/>
    </row>
    <row r="115" spans="1:4" ht="19.5" customHeight="1">
      <c r="A115" s="15"/>
      <c r="B115" s="11"/>
      <c r="C115" s="12" t="s">
        <v>666</v>
      </c>
      <c r="D115" s="13">
        <v>712</v>
      </c>
    </row>
    <row r="116" spans="1:4" ht="19.5" customHeight="1">
      <c r="A116" s="15"/>
      <c r="B116" s="11"/>
      <c r="C116" s="12" t="s">
        <v>667</v>
      </c>
      <c r="D116" s="13">
        <v>2649</v>
      </c>
    </row>
    <row r="117" spans="1:4" ht="19.5" customHeight="1">
      <c r="A117" s="10"/>
      <c r="B117" s="11"/>
      <c r="C117" s="12" t="s">
        <v>585</v>
      </c>
      <c r="D117" s="13">
        <v>1777</v>
      </c>
    </row>
    <row r="118" spans="1:4" ht="19.5" customHeight="1">
      <c r="A118" s="14"/>
      <c r="B118" s="11"/>
      <c r="C118" s="12" t="s">
        <v>587</v>
      </c>
      <c r="D118" s="13">
        <v>209</v>
      </c>
    </row>
    <row r="119" spans="1:4" ht="19.5" customHeight="1">
      <c r="A119" s="15"/>
      <c r="B119" s="11"/>
      <c r="C119" s="12" t="s">
        <v>589</v>
      </c>
      <c r="D119" s="13">
        <v>0</v>
      </c>
    </row>
    <row r="120" spans="1:4" ht="19.5" customHeight="1">
      <c r="A120" s="15"/>
      <c r="B120" s="11"/>
      <c r="C120" s="12" t="s">
        <v>668</v>
      </c>
      <c r="D120" s="13">
        <v>0</v>
      </c>
    </row>
    <row r="121" spans="1:4" ht="19.5" customHeight="1">
      <c r="A121" s="15"/>
      <c r="B121" s="11"/>
      <c r="C121" s="12" t="s">
        <v>669</v>
      </c>
      <c r="D121" s="13">
        <v>0</v>
      </c>
    </row>
    <row r="122" spans="1:4" ht="19.5" customHeight="1">
      <c r="A122" s="15"/>
      <c r="B122" s="11"/>
      <c r="C122" s="12" t="s">
        <v>670</v>
      </c>
      <c r="D122" s="13">
        <v>0</v>
      </c>
    </row>
    <row r="123" spans="1:4" ht="19.5" customHeight="1">
      <c r="A123" s="15"/>
      <c r="B123" s="11"/>
      <c r="C123" s="12" t="s">
        <v>603</v>
      </c>
      <c r="D123" s="13">
        <v>0</v>
      </c>
    </row>
    <row r="124" spans="1:4" ht="19.5" customHeight="1">
      <c r="A124" s="10"/>
      <c r="B124" s="11"/>
      <c r="C124" s="12" t="s">
        <v>671</v>
      </c>
      <c r="D124" s="13">
        <v>663</v>
      </c>
    </row>
    <row r="125" spans="1:4" ht="19.5" customHeight="1">
      <c r="A125" s="14"/>
      <c r="B125" s="11"/>
      <c r="C125" s="12" t="s">
        <v>672</v>
      </c>
      <c r="D125" s="13">
        <v>2124</v>
      </c>
    </row>
    <row r="126" spans="1:4" ht="19.5" customHeight="1">
      <c r="A126" s="15"/>
      <c r="B126" s="11"/>
      <c r="C126" s="12" t="s">
        <v>585</v>
      </c>
      <c r="D126" s="13">
        <v>1507</v>
      </c>
    </row>
    <row r="127" spans="1:4" ht="19.5" customHeight="1">
      <c r="A127" s="15"/>
      <c r="B127" s="11"/>
      <c r="C127" s="12" t="s">
        <v>587</v>
      </c>
      <c r="D127" s="13">
        <v>37</v>
      </c>
    </row>
    <row r="128" spans="1:4" ht="19.5" customHeight="1">
      <c r="A128" s="15"/>
      <c r="B128" s="11"/>
      <c r="C128" s="12" t="s">
        <v>589</v>
      </c>
      <c r="D128" s="13">
        <v>0</v>
      </c>
    </row>
    <row r="129" spans="1:4" ht="19.5" customHeight="1">
      <c r="A129" s="15"/>
      <c r="B129" s="11"/>
      <c r="C129" s="12" t="s">
        <v>673</v>
      </c>
      <c r="D129" s="13">
        <v>0</v>
      </c>
    </row>
    <row r="130" spans="1:4" ht="19.5" customHeight="1">
      <c r="A130" s="15"/>
      <c r="B130" s="11"/>
      <c r="C130" s="12" t="s">
        <v>674</v>
      </c>
      <c r="D130" s="13">
        <v>0</v>
      </c>
    </row>
    <row r="131" spans="1:4" ht="19.5" customHeight="1">
      <c r="A131" s="10"/>
      <c r="B131" s="11"/>
      <c r="C131" s="12" t="s">
        <v>675</v>
      </c>
      <c r="D131" s="13">
        <v>0</v>
      </c>
    </row>
    <row r="132" spans="1:4" ht="19.5" customHeight="1">
      <c r="A132" s="20"/>
      <c r="B132" s="17"/>
      <c r="C132" s="18" t="s">
        <v>676</v>
      </c>
      <c r="D132" s="19">
        <v>0</v>
      </c>
    </row>
    <row r="133" spans="1:4" ht="19.5" customHeight="1">
      <c r="A133" s="15"/>
      <c r="B133" s="11"/>
      <c r="C133" s="12" t="s">
        <v>677</v>
      </c>
      <c r="D133" s="13">
        <v>390</v>
      </c>
    </row>
    <row r="134" spans="1:4" ht="19.5" customHeight="1">
      <c r="A134" s="15"/>
      <c r="B134" s="11"/>
      <c r="C134" s="12" t="s">
        <v>603</v>
      </c>
      <c r="D134" s="13">
        <v>103</v>
      </c>
    </row>
    <row r="135" spans="1:4" ht="19.5" customHeight="1">
      <c r="A135" s="15"/>
      <c r="B135" s="11"/>
      <c r="C135" s="12" t="s">
        <v>678</v>
      </c>
      <c r="D135" s="13">
        <v>87</v>
      </c>
    </row>
    <row r="136" spans="1:4" ht="19.5" customHeight="1">
      <c r="A136" s="15"/>
      <c r="B136" s="11"/>
      <c r="C136" s="12" t="s">
        <v>679</v>
      </c>
      <c r="D136" s="13">
        <v>283</v>
      </c>
    </row>
    <row r="137" spans="1:4" ht="19.5" customHeight="1">
      <c r="A137" s="15"/>
      <c r="B137" s="11"/>
      <c r="C137" s="12" t="s">
        <v>585</v>
      </c>
      <c r="D137" s="13">
        <v>207</v>
      </c>
    </row>
    <row r="138" spans="1:4" ht="19.5" customHeight="1">
      <c r="A138" s="10"/>
      <c r="B138" s="11"/>
      <c r="C138" s="12" t="s">
        <v>587</v>
      </c>
      <c r="D138" s="13">
        <v>76</v>
      </c>
    </row>
    <row r="139" spans="1:4" ht="19.5" customHeight="1">
      <c r="A139" s="14"/>
      <c r="B139" s="11"/>
      <c r="C139" s="12" t="s">
        <v>589</v>
      </c>
      <c r="D139" s="13"/>
    </row>
    <row r="140" spans="1:4" ht="19.5" customHeight="1">
      <c r="A140" s="15"/>
      <c r="B140" s="11"/>
      <c r="C140" s="12" t="s">
        <v>680</v>
      </c>
      <c r="D140" s="13"/>
    </row>
    <row r="141" spans="1:4" ht="19.5" customHeight="1">
      <c r="A141" s="15"/>
      <c r="B141" s="11"/>
      <c r="C141" s="12" t="s">
        <v>681</v>
      </c>
      <c r="D141" s="13"/>
    </row>
    <row r="142" spans="1:4" ht="19.5" customHeight="1">
      <c r="A142" s="15"/>
      <c r="B142" s="11"/>
      <c r="C142" s="12" t="s">
        <v>682</v>
      </c>
      <c r="D142" s="13"/>
    </row>
    <row r="143" spans="1:4" ht="19.5" customHeight="1">
      <c r="A143" s="15"/>
      <c r="B143" s="11"/>
      <c r="C143" s="12" t="s">
        <v>683</v>
      </c>
      <c r="D143" s="13"/>
    </row>
    <row r="144" spans="1:4" ht="19.5" customHeight="1">
      <c r="A144" s="15"/>
      <c r="B144" s="11"/>
      <c r="C144" s="12" t="s">
        <v>684</v>
      </c>
      <c r="D144" s="13"/>
    </row>
    <row r="145" spans="1:4" ht="19.5" customHeight="1">
      <c r="A145" s="10"/>
      <c r="B145" s="11"/>
      <c r="C145" s="12" t="s">
        <v>685</v>
      </c>
      <c r="D145" s="13"/>
    </row>
    <row r="146" spans="1:4" ht="19.5" customHeight="1">
      <c r="A146" s="14"/>
      <c r="B146" s="11"/>
      <c r="C146" s="12" t="s">
        <v>686</v>
      </c>
      <c r="D146" s="13"/>
    </row>
    <row r="147" spans="1:4" ht="19.5" customHeight="1">
      <c r="A147" s="15"/>
      <c r="B147" s="11"/>
      <c r="C147" s="12" t="s">
        <v>687</v>
      </c>
      <c r="D147" s="13"/>
    </row>
    <row r="148" spans="1:4" ht="19.5" customHeight="1">
      <c r="A148" s="15"/>
      <c r="B148" s="11"/>
      <c r="C148" s="12" t="s">
        <v>603</v>
      </c>
      <c r="D148" s="13"/>
    </row>
    <row r="149" spans="1:4" ht="19.5" customHeight="1">
      <c r="A149" s="15"/>
      <c r="B149" s="11"/>
      <c r="C149" s="12" t="s">
        <v>688</v>
      </c>
      <c r="D149" s="13"/>
    </row>
    <row r="150" spans="1:4" ht="19.5" customHeight="1">
      <c r="A150" s="15"/>
      <c r="B150" s="11"/>
      <c r="C150" s="12" t="s">
        <v>689</v>
      </c>
      <c r="D150" s="13">
        <v>667</v>
      </c>
    </row>
    <row r="151" spans="1:4" ht="19.5" customHeight="1">
      <c r="A151" s="15"/>
      <c r="B151" s="11"/>
      <c r="C151" s="12" t="s">
        <v>585</v>
      </c>
      <c r="D151" s="13">
        <v>540</v>
      </c>
    </row>
    <row r="152" spans="1:4" ht="19.5" customHeight="1">
      <c r="A152" s="10"/>
      <c r="B152" s="11"/>
      <c r="C152" s="12" t="s">
        <v>587</v>
      </c>
      <c r="D152" s="13">
        <v>74</v>
      </c>
    </row>
    <row r="153" spans="1:4" ht="19.5" customHeight="1">
      <c r="A153" s="14"/>
      <c r="B153" s="11"/>
      <c r="C153" s="12" t="s">
        <v>589</v>
      </c>
      <c r="D153" s="13">
        <v>0</v>
      </c>
    </row>
    <row r="154" spans="1:4" ht="19.5" customHeight="1">
      <c r="A154" s="10"/>
      <c r="B154" s="11"/>
      <c r="C154" s="12" t="s">
        <v>690</v>
      </c>
      <c r="D154" s="13">
        <v>0</v>
      </c>
    </row>
    <row r="155" spans="1:4" ht="19.5" customHeight="1">
      <c r="A155" s="14"/>
      <c r="B155" s="11"/>
      <c r="C155" s="12" t="s">
        <v>603</v>
      </c>
      <c r="D155" s="13">
        <v>0</v>
      </c>
    </row>
    <row r="156" spans="1:4" ht="19.5" customHeight="1">
      <c r="A156" s="15"/>
      <c r="B156" s="11"/>
      <c r="C156" s="12" t="s">
        <v>691</v>
      </c>
      <c r="D156" s="13">
        <v>53</v>
      </c>
    </row>
    <row r="157" spans="1:4" ht="19.5" customHeight="1">
      <c r="A157" s="15"/>
      <c r="B157" s="11"/>
      <c r="C157" s="12" t="s">
        <v>692</v>
      </c>
      <c r="D157" s="13">
        <v>24</v>
      </c>
    </row>
    <row r="158" spans="1:4" ht="19.5" customHeight="1">
      <c r="A158" s="15"/>
      <c r="B158" s="11"/>
      <c r="C158" s="12" t="s">
        <v>585</v>
      </c>
      <c r="D158" s="13"/>
    </row>
    <row r="159" spans="1:4" ht="19.5" customHeight="1">
      <c r="A159" s="15"/>
      <c r="B159" s="11"/>
      <c r="C159" s="12" t="s">
        <v>587</v>
      </c>
      <c r="D159" s="13"/>
    </row>
    <row r="160" spans="1:4" ht="19.5" customHeight="1">
      <c r="A160" s="15"/>
      <c r="B160" s="11"/>
      <c r="C160" s="12" t="s">
        <v>589</v>
      </c>
      <c r="D160" s="13"/>
    </row>
    <row r="161" spans="1:4" ht="19.5" customHeight="1">
      <c r="A161" s="10"/>
      <c r="B161" s="11"/>
      <c r="C161" s="12" t="s">
        <v>693</v>
      </c>
      <c r="D161" s="13">
        <v>24</v>
      </c>
    </row>
    <row r="162" spans="1:4" ht="19.5" customHeight="1">
      <c r="A162" s="14"/>
      <c r="B162" s="11"/>
      <c r="C162" s="12" t="s">
        <v>694</v>
      </c>
      <c r="D162" s="13"/>
    </row>
    <row r="163" spans="1:4" ht="19.5" customHeight="1">
      <c r="A163" s="15"/>
      <c r="B163" s="11"/>
      <c r="C163" s="12" t="s">
        <v>603</v>
      </c>
      <c r="D163" s="13"/>
    </row>
    <row r="164" spans="1:4" ht="19.5" customHeight="1">
      <c r="A164" s="16"/>
      <c r="B164" s="17"/>
      <c r="C164" s="18" t="s">
        <v>695</v>
      </c>
      <c r="D164" s="19"/>
    </row>
    <row r="165" spans="1:4" ht="19.5" customHeight="1">
      <c r="A165" s="15"/>
      <c r="B165" s="11"/>
      <c r="C165" s="12" t="s">
        <v>696</v>
      </c>
      <c r="D165" s="13">
        <v>723</v>
      </c>
    </row>
    <row r="166" spans="1:4" ht="19.5" customHeight="1">
      <c r="A166" s="15"/>
      <c r="B166" s="11"/>
      <c r="C166" s="12" t="s">
        <v>585</v>
      </c>
      <c r="D166" s="13">
        <v>646</v>
      </c>
    </row>
    <row r="167" spans="1:4" ht="19.5" customHeight="1">
      <c r="A167" s="15"/>
      <c r="B167" s="11"/>
      <c r="C167" s="12" t="s">
        <v>587</v>
      </c>
      <c r="D167" s="13">
        <v>0</v>
      </c>
    </row>
    <row r="168" spans="1:4" ht="19.5" customHeight="1">
      <c r="A168" s="15"/>
      <c r="B168" s="11"/>
      <c r="C168" s="12" t="s">
        <v>589</v>
      </c>
      <c r="D168" s="13">
        <v>0</v>
      </c>
    </row>
    <row r="169" spans="1:4" ht="19.5" customHeight="1">
      <c r="A169" s="15"/>
      <c r="B169" s="11"/>
      <c r="C169" s="12" t="s">
        <v>697</v>
      </c>
      <c r="D169" s="13">
        <v>77</v>
      </c>
    </row>
    <row r="170" spans="1:4" ht="19.5" customHeight="1">
      <c r="A170" s="10"/>
      <c r="B170" s="11"/>
      <c r="C170" s="12" t="s">
        <v>698</v>
      </c>
      <c r="D170" s="13">
        <v>0</v>
      </c>
    </row>
    <row r="171" spans="1:4" ht="19.5" customHeight="1">
      <c r="A171" s="14"/>
      <c r="B171" s="11"/>
      <c r="C171" s="12" t="s">
        <v>699</v>
      </c>
      <c r="D171" s="13">
        <v>342</v>
      </c>
    </row>
    <row r="172" spans="1:4" ht="19.5" customHeight="1">
      <c r="A172" s="15"/>
      <c r="B172" s="11"/>
      <c r="C172" s="12" t="s">
        <v>585</v>
      </c>
      <c r="D172" s="13">
        <v>295</v>
      </c>
    </row>
    <row r="173" spans="1:4" ht="19.5" customHeight="1">
      <c r="A173" s="15"/>
      <c r="B173" s="11"/>
      <c r="C173" s="12" t="s">
        <v>587</v>
      </c>
      <c r="D173" s="13">
        <v>42</v>
      </c>
    </row>
    <row r="174" spans="1:4" ht="19.5" customHeight="1">
      <c r="A174" s="15"/>
      <c r="B174" s="11"/>
      <c r="C174" s="12" t="s">
        <v>589</v>
      </c>
      <c r="D174" s="13">
        <v>0</v>
      </c>
    </row>
    <row r="175" spans="1:4" ht="19.5" customHeight="1">
      <c r="A175" s="15"/>
      <c r="B175" s="11"/>
      <c r="C175" s="12" t="s">
        <v>610</v>
      </c>
      <c r="D175" s="13">
        <v>5</v>
      </c>
    </row>
    <row r="176" spans="1:4" ht="19.5" customHeight="1">
      <c r="A176" s="15"/>
      <c r="B176" s="11"/>
      <c r="C176" s="12" t="s">
        <v>603</v>
      </c>
      <c r="D176" s="13">
        <v>0</v>
      </c>
    </row>
    <row r="177" spans="1:4" ht="19.5" customHeight="1">
      <c r="A177" s="21"/>
      <c r="B177" s="11"/>
      <c r="C177" s="12" t="s">
        <v>700</v>
      </c>
      <c r="D177" s="13">
        <v>0</v>
      </c>
    </row>
    <row r="178" spans="1:4" ht="19.5" customHeight="1">
      <c r="A178" s="14"/>
      <c r="B178" s="11"/>
      <c r="C178" s="12" t="s">
        <v>701</v>
      </c>
      <c r="D178" s="13">
        <v>1597</v>
      </c>
    </row>
    <row r="179" spans="1:4" ht="19.5" customHeight="1">
      <c r="A179" s="15"/>
      <c r="B179" s="11"/>
      <c r="C179" s="12" t="s">
        <v>585</v>
      </c>
      <c r="D179" s="13">
        <v>871</v>
      </c>
    </row>
    <row r="180" spans="1:4" ht="19.5" customHeight="1">
      <c r="A180" s="15"/>
      <c r="B180" s="11"/>
      <c r="C180" s="12" t="s">
        <v>587</v>
      </c>
      <c r="D180" s="13">
        <v>235</v>
      </c>
    </row>
    <row r="181" spans="1:4" s="2" customFormat="1" ht="19.5" customHeight="1">
      <c r="A181" s="15"/>
      <c r="B181" s="11"/>
      <c r="C181" s="12" t="s">
        <v>589</v>
      </c>
      <c r="D181" s="13">
        <v>0</v>
      </c>
    </row>
    <row r="182" spans="1:4" ht="19.5" customHeight="1">
      <c r="A182" s="15"/>
      <c r="B182" s="11"/>
      <c r="C182" s="12" t="s">
        <v>702</v>
      </c>
      <c r="D182" s="13">
        <v>0</v>
      </c>
    </row>
    <row r="183" spans="1:4" ht="19.5" customHeight="1">
      <c r="A183" s="15"/>
      <c r="B183" s="11"/>
      <c r="C183" s="12" t="s">
        <v>603</v>
      </c>
      <c r="D183" s="13">
        <v>406</v>
      </c>
    </row>
    <row r="184" spans="1:4" ht="19.5" customHeight="1">
      <c r="A184" s="10"/>
      <c r="B184" s="11"/>
      <c r="C184" s="12" t="s">
        <v>703</v>
      </c>
      <c r="D184" s="13">
        <v>85</v>
      </c>
    </row>
    <row r="185" spans="1:4" ht="19.5" customHeight="1">
      <c r="A185" s="14"/>
      <c r="B185" s="11"/>
      <c r="C185" s="12" t="s">
        <v>704</v>
      </c>
      <c r="D185" s="13">
        <v>5373</v>
      </c>
    </row>
    <row r="186" spans="1:4" ht="19.5" customHeight="1">
      <c r="A186" s="15"/>
      <c r="B186" s="11"/>
      <c r="C186" s="12" t="s">
        <v>585</v>
      </c>
      <c r="D186" s="13">
        <v>3294</v>
      </c>
    </row>
    <row r="187" spans="1:4" ht="19.5" customHeight="1">
      <c r="A187" s="15"/>
      <c r="B187" s="11"/>
      <c r="C187" s="12" t="s">
        <v>587</v>
      </c>
      <c r="D187" s="13">
        <v>1126</v>
      </c>
    </row>
    <row r="188" spans="1:4" ht="19.5" customHeight="1">
      <c r="A188" s="15"/>
      <c r="B188" s="11"/>
      <c r="C188" s="12" t="s">
        <v>589</v>
      </c>
      <c r="D188" s="13">
        <v>0</v>
      </c>
    </row>
    <row r="189" spans="1:4" ht="19.5" customHeight="1">
      <c r="A189" s="14"/>
      <c r="B189" s="11"/>
      <c r="C189" s="12" t="s">
        <v>705</v>
      </c>
      <c r="D189" s="13">
        <v>89</v>
      </c>
    </row>
    <row r="190" spans="1:4" ht="19.5" customHeight="1">
      <c r="A190" s="14"/>
      <c r="B190" s="11"/>
      <c r="C190" s="12" t="s">
        <v>603</v>
      </c>
      <c r="D190" s="13">
        <v>522</v>
      </c>
    </row>
    <row r="191" spans="1:4" ht="19.5" customHeight="1">
      <c r="A191" s="15"/>
      <c r="B191" s="11"/>
      <c r="C191" s="12" t="s">
        <v>706</v>
      </c>
      <c r="D191" s="13">
        <v>342</v>
      </c>
    </row>
    <row r="192" spans="1:4" ht="19.5" customHeight="1">
      <c r="A192" s="15"/>
      <c r="B192" s="11"/>
      <c r="C192" s="12" t="s">
        <v>707</v>
      </c>
      <c r="D192" s="13">
        <v>2508</v>
      </c>
    </row>
    <row r="193" spans="1:4" ht="19.5" customHeight="1">
      <c r="A193" s="15"/>
      <c r="B193" s="11"/>
      <c r="C193" s="12" t="s">
        <v>585</v>
      </c>
      <c r="D193" s="13">
        <v>1763</v>
      </c>
    </row>
    <row r="194" spans="1:4" ht="19.5" customHeight="1">
      <c r="A194" s="15"/>
      <c r="B194" s="11"/>
      <c r="C194" s="12" t="s">
        <v>587</v>
      </c>
      <c r="D194" s="13">
        <v>653</v>
      </c>
    </row>
    <row r="195" spans="1:4" ht="19.5" customHeight="1">
      <c r="A195" s="15"/>
      <c r="B195" s="11"/>
      <c r="C195" s="12" t="s">
        <v>589</v>
      </c>
      <c r="D195" s="13">
        <v>0</v>
      </c>
    </row>
    <row r="196" spans="1:4" ht="19.5" customHeight="1">
      <c r="A196" s="22"/>
      <c r="B196" s="17"/>
      <c r="C196" s="18" t="s">
        <v>708</v>
      </c>
      <c r="D196" s="19">
        <v>0</v>
      </c>
    </row>
    <row r="197" spans="1:4" ht="19.5" customHeight="1">
      <c r="A197" s="14"/>
      <c r="B197" s="11"/>
      <c r="C197" s="12" t="s">
        <v>603</v>
      </c>
      <c r="D197" s="13">
        <v>0</v>
      </c>
    </row>
    <row r="198" spans="1:4" ht="19.5" customHeight="1">
      <c r="A198" s="15"/>
      <c r="B198" s="11"/>
      <c r="C198" s="12" t="s">
        <v>709</v>
      </c>
      <c r="D198" s="13">
        <v>92</v>
      </c>
    </row>
    <row r="199" spans="1:4" ht="19.5" customHeight="1">
      <c r="A199" s="15"/>
      <c r="B199" s="11"/>
      <c r="C199" s="12" t="s">
        <v>710</v>
      </c>
      <c r="D199" s="13">
        <v>1141</v>
      </c>
    </row>
    <row r="200" spans="1:4" ht="19.5" customHeight="1">
      <c r="A200" s="15"/>
      <c r="B200" s="11"/>
      <c r="C200" s="12" t="s">
        <v>585</v>
      </c>
      <c r="D200" s="13">
        <v>593</v>
      </c>
    </row>
    <row r="201" spans="1:4" ht="19.5" customHeight="1">
      <c r="A201" s="15"/>
      <c r="B201" s="11"/>
      <c r="C201" s="12" t="s">
        <v>587</v>
      </c>
      <c r="D201" s="13">
        <v>245</v>
      </c>
    </row>
    <row r="202" spans="1:4" ht="19.5" customHeight="1">
      <c r="A202" s="15"/>
      <c r="B202" s="11"/>
      <c r="C202" s="12" t="s">
        <v>589</v>
      </c>
      <c r="D202" s="13">
        <v>0</v>
      </c>
    </row>
    <row r="203" spans="1:4" ht="19.5" customHeight="1">
      <c r="A203" s="10"/>
      <c r="B203" s="11"/>
      <c r="C203" s="12" t="s">
        <v>603</v>
      </c>
      <c r="D203" s="13">
        <v>303</v>
      </c>
    </row>
    <row r="204" spans="1:4" ht="19.5" customHeight="1">
      <c r="A204" s="14"/>
      <c r="B204" s="11"/>
      <c r="C204" s="12" t="s">
        <v>711</v>
      </c>
      <c r="D204" s="13"/>
    </row>
    <row r="205" spans="1:4" ht="19.5" customHeight="1">
      <c r="A205" s="10"/>
      <c r="B205" s="11"/>
      <c r="C205" s="12" t="s">
        <v>712</v>
      </c>
      <c r="D205" s="13">
        <v>1078</v>
      </c>
    </row>
    <row r="206" spans="1:4" ht="19.5" customHeight="1">
      <c r="A206" s="10"/>
      <c r="B206" s="11"/>
      <c r="C206" s="12" t="s">
        <v>585</v>
      </c>
      <c r="D206" s="13">
        <v>377</v>
      </c>
    </row>
    <row r="207" spans="1:4" ht="19.5" customHeight="1">
      <c r="A207" s="15"/>
      <c r="B207" s="11"/>
      <c r="C207" s="12" t="s">
        <v>587</v>
      </c>
      <c r="D207" s="13">
        <v>266</v>
      </c>
    </row>
    <row r="208" spans="1:4" ht="19.5" customHeight="1">
      <c r="A208" s="15"/>
      <c r="B208" s="11"/>
      <c r="C208" s="12" t="s">
        <v>589</v>
      </c>
      <c r="D208" s="13">
        <v>0</v>
      </c>
    </row>
    <row r="209" spans="1:4" ht="19.5" customHeight="1">
      <c r="A209" s="15"/>
      <c r="B209" s="11"/>
      <c r="C209" s="12" t="s">
        <v>713</v>
      </c>
      <c r="D209" s="13">
        <v>177</v>
      </c>
    </row>
    <row r="210" spans="1:4" ht="19.5" customHeight="1">
      <c r="A210" s="15"/>
      <c r="B210" s="11"/>
      <c r="C210" s="12" t="s">
        <v>714</v>
      </c>
      <c r="D210" s="13">
        <v>0</v>
      </c>
    </row>
    <row r="211" spans="1:4" ht="19.5" customHeight="1">
      <c r="A211" s="15"/>
      <c r="B211" s="11"/>
      <c r="C211" s="12" t="s">
        <v>603</v>
      </c>
      <c r="D211" s="13">
        <v>0</v>
      </c>
    </row>
    <row r="212" spans="1:4" ht="19.5" customHeight="1">
      <c r="A212" s="10"/>
      <c r="B212" s="11"/>
      <c r="C212" s="12" t="s">
        <v>715</v>
      </c>
      <c r="D212" s="13">
        <v>258</v>
      </c>
    </row>
    <row r="213" spans="1:4" ht="19.5" customHeight="1">
      <c r="A213" s="10"/>
      <c r="B213" s="11"/>
      <c r="C213" s="12" t="s">
        <v>716</v>
      </c>
      <c r="D213" s="13">
        <v>0</v>
      </c>
    </row>
    <row r="214" spans="1:4" ht="19.5" customHeight="1">
      <c r="A214" s="14"/>
      <c r="B214" s="11"/>
      <c r="C214" s="12" t="s">
        <v>585</v>
      </c>
      <c r="D214" s="13"/>
    </row>
    <row r="215" spans="1:4" ht="19.5" customHeight="1">
      <c r="A215" s="15"/>
      <c r="B215" s="11"/>
      <c r="C215" s="12" t="s">
        <v>587</v>
      </c>
      <c r="D215" s="13"/>
    </row>
    <row r="216" spans="1:4" ht="19.5" customHeight="1">
      <c r="A216" s="15"/>
      <c r="B216" s="11"/>
      <c r="C216" s="12" t="s">
        <v>589</v>
      </c>
      <c r="D216" s="13"/>
    </row>
    <row r="217" spans="1:4" ht="19.5" customHeight="1">
      <c r="A217" s="15"/>
      <c r="B217" s="11"/>
      <c r="C217" s="12" t="s">
        <v>603</v>
      </c>
      <c r="D217" s="13"/>
    </row>
    <row r="218" spans="1:4" ht="19.5" customHeight="1">
      <c r="A218" s="15"/>
      <c r="B218" s="11"/>
      <c r="C218" s="12" t="s">
        <v>717</v>
      </c>
      <c r="D218" s="13"/>
    </row>
    <row r="219" spans="1:4" ht="19.5" customHeight="1">
      <c r="A219" s="15"/>
      <c r="B219" s="11"/>
      <c r="C219" s="12" t="s">
        <v>718</v>
      </c>
      <c r="D219" s="13">
        <v>3287</v>
      </c>
    </row>
    <row r="220" spans="1:4" ht="19.5" customHeight="1">
      <c r="A220" s="15"/>
      <c r="B220" s="11"/>
      <c r="C220" s="12" t="s">
        <v>585</v>
      </c>
      <c r="D220" s="13">
        <v>2300</v>
      </c>
    </row>
    <row r="221" spans="1:4" ht="19.5" customHeight="1">
      <c r="A221" s="14"/>
      <c r="B221" s="11"/>
      <c r="C221" s="12" t="s">
        <v>587</v>
      </c>
      <c r="D221" s="13">
        <v>796</v>
      </c>
    </row>
    <row r="222" spans="1:4" ht="19.5" customHeight="1">
      <c r="A222" s="15"/>
      <c r="B222" s="11"/>
      <c r="C222" s="12" t="s">
        <v>589</v>
      </c>
      <c r="D222" s="13">
        <v>0</v>
      </c>
    </row>
    <row r="223" spans="1:4" ht="19.5" customHeight="1">
      <c r="A223" s="15"/>
      <c r="B223" s="11"/>
      <c r="C223" s="12" t="s">
        <v>603</v>
      </c>
      <c r="D223" s="13">
        <v>0</v>
      </c>
    </row>
    <row r="224" spans="1:4" ht="19.5" customHeight="1">
      <c r="A224" s="15"/>
      <c r="B224" s="11"/>
      <c r="C224" s="12" t="s">
        <v>719</v>
      </c>
      <c r="D224" s="13">
        <v>191</v>
      </c>
    </row>
    <row r="225" spans="1:4" ht="19.5" customHeight="1">
      <c r="A225" s="15"/>
      <c r="B225" s="11"/>
      <c r="C225" s="12" t="s">
        <v>720</v>
      </c>
      <c r="D225" s="13">
        <v>0</v>
      </c>
    </row>
    <row r="226" spans="1:4" ht="19.5" customHeight="1">
      <c r="A226" s="15"/>
      <c r="B226" s="11"/>
      <c r="C226" s="12" t="s">
        <v>585</v>
      </c>
      <c r="D226" s="13"/>
    </row>
    <row r="227" spans="1:4" ht="19.5" customHeight="1">
      <c r="A227" s="10"/>
      <c r="B227" s="11"/>
      <c r="C227" s="12" t="s">
        <v>587</v>
      </c>
      <c r="D227" s="13"/>
    </row>
    <row r="228" spans="1:4" ht="19.5" customHeight="1">
      <c r="A228" s="20"/>
      <c r="B228" s="17"/>
      <c r="C228" s="18" t="s">
        <v>589</v>
      </c>
      <c r="D228" s="19"/>
    </row>
    <row r="229" spans="1:4" ht="19.5" customHeight="1">
      <c r="A229" s="15"/>
      <c r="B229" s="11"/>
      <c r="C229" s="12" t="s">
        <v>603</v>
      </c>
      <c r="D229" s="13"/>
    </row>
    <row r="230" spans="1:4" ht="19.5" customHeight="1">
      <c r="A230" s="15"/>
      <c r="B230" s="11"/>
      <c r="C230" s="12" t="s">
        <v>721</v>
      </c>
      <c r="D230" s="13"/>
    </row>
    <row r="231" spans="1:4" ht="19.5" customHeight="1">
      <c r="A231" s="15"/>
      <c r="B231" s="11"/>
      <c r="C231" s="12" t="s">
        <v>722</v>
      </c>
      <c r="D231" s="13">
        <v>11558</v>
      </c>
    </row>
    <row r="232" spans="1:4" ht="19.5" customHeight="1">
      <c r="A232" s="15"/>
      <c r="B232" s="11"/>
      <c r="C232" s="12" t="s">
        <v>585</v>
      </c>
      <c r="D232" s="13">
        <v>3516</v>
      </c>
    </row>
    <row r="233" spans="1:4" ht="19.5" customHeight="1">
      <c r="A233" s="10"/>
      <c r="B233" s="11"/>
      <c r="C233" s="12" t="s">
        <v>587</v>
      </c>
      <c r="D233" s="13">
        <v>270</v>
      </c>
    </row>
    <row r="234" spans="1:4" ht="19.5" customHeight="1">
      <c r="A234" s="14"/>
      <c r="B234" s="11"/>
      <c r="C234" s="12" t="s">
        <v>589</v>
      </c>
      <c r="D234" s="13">
        <v>0</v>
      </c>
    </row>
    <row r="235" spans="1:4" ht="19.5" customHeight="1">
      <c r="A235" s="15"/>
      <c r="B235" s="11"/>
      <c r="C235" s="12" t="s">
        <v>723</v>
      </c>
      <c r="D235" s="13">
        <v>297</v>
      </c>
    </row>
    <row r="236" spans="1:4" ht="19.5" customHeight="1">
      <c r="A236" s="15"/>
      <c r="B236" s="11"/>
      <c r="C236" s="12" t="s">
        <v>724</v>
      </c>
      <c r="D236" s="13">
        <v>1245</v>
      </c>
    </row>
    <row r="237" spans="1:4" ht="19.5" customHeight="1">
      <c r="A237" s="14"/>
      <c r="B237" s="11"/>
      <c r="C237" s="12" t="s">
        <v>725</v>
      </c>
      <c r="D237" s="13">
        <v>24</v>
      </c>
    </row>
    <row r="238" spans="1:4" ht="19.5" customHeight="1">
      <c r="A238" s="15"/>
      <c r="B238" s="11"/>
      <c r="C238" s="12" t="s">
        <v>726</v>
      </c>
      <c r="D238" s="13">
        <v>0</v>
      </c>
    </row>
    <row r="239" spans="1:4" ht="19.5" customHeight="1">
      <c r="A239" s="15"/>
      <c r="B239" s="11"/>
      <c r="C239" s="12" t="s">
        <v>639</v>
      </c>
      <c r="D239" s="13">
        <v>15</v>
      </c>
    </row>
    <row r="240" spans="1:4" ht="19.5" customHeight="1">
      <c r="A240" s="10"/>
      <c r="B240" s="11"/>
      <c r="C240" s="12" t="s">
        <v>727</v>
      </c>
      <c r="D240" s="13">
        <v>0</v>
      </c>
    </row>
    <row r="241" spans="1:4" ht="19.5" customHeight="1">
      <c r="A241" s="15"/>
      <c r="B241" s="11"/>
      <c r="C241" s="12" t="s">
        <v>728</v>
      </c>
      <c r="D241" s="13">
        <v>0</v>
      </c>
    </row>
    <row r="242" spans="1:4" ht="19.5" customHeight="1">
      <c r="A242" s="15"/>
      <c r="B242" s="11"/>
      <c r="C242" s="12" t="s">
        <v>729</v>
      </c>
      <c r="D242" s="13">
        <v>0</v>
      </c>
    </row>
    <row r="243" spans="1:4" ht="19.5" customHeight="1">
      <c r="A243" s="15"/>
      <c r="B243" s="11"/>
      <c r="C243" s="12" t="s">
        <v>730</v>
      </c>
      <c r="D243" s="13">
        <v>13</v>
      </c>
    </row>
    <row r="244" spans="1:4" ht="19.5" customHeight="1">
      <c r="A244" s="15"/>
      <c r="B244" s="11"/>
      <c r="C244" s="12" t="s">
        <v>731</v>
      </c>
      <c r="D244" s="13">
        <v>0</v>
      </c>
    </row>
    <row r="245" spans="1:4" ht="19.5" customHeight="1">
      <c r="A245" s="15"/>
      <c r="B245" s="11"/>
      <c r="C245" s="12" t="s">
        <v>732</v>
      </c>
      <c r="D245" s="13">
        <v>0</v>
      </c>
    </row>
    <row r="246" spans="1:4" ht="19.5" customHeight="1">
      <c r="A246" s="10"/>
      <c r="B246" s="11"/>
      <c r="C246" s="12" t="s">
        <v>603</v>
      </c>
      <c r="D246" s="13">
        <v>5723</v>
      </c>
    </row>
    <row r="247" spans="1:4" ht="19.5" customHeight="1">
      <c r="A247" s="15"/>
      <c r="B247" s="11"/>
      <c r="C247" s="12" t="s">
        <v>733</v>
      </c>
      <c r="D247" s="13">
        <v>455</v>
      </c>
    </row>
    <row r="248" spans="1:4" ht="19.5" customHeight="1">
      <c r="A248" s="15"/>
      <c r="B248" s="11"/>
      <c r="C248" s="12" t="s">
        <v>734</v>
      </c>
      <c r="D248" s="13">
        <v>5011</v>
      </c>
    </row>
    <row r="249" spans="1:4" ht="19.5" customHeight="1">
      <c r="A249" s="15"/>
      <c r="B249" s="11"/>
      <c r="C249" s="12" t="s">
        <v>735</v>
      </c>
      <c r="D249" s="13"/>
    </row>
    <row r="250" spans="1:4" ht="19.5" customHeight="1">
      <c r="A250" s="15"/>
      <c r="B250" s="11"/>
      <c r="C250" s="12" t="s">
        <v>736</v>
      </c>
      <c r="D250" s="13">
        <v>5011</v>
      </c>
    </row>
    <row r="251" spans="1:4" ht="19.5" customHeight="1">
      <c r="A251" s="15"/>
      <c r="B251" s="11"/>
      <c r="C251" s="12" t="s">
        <v>60</v>
      </c>
      <c r="D251" s="13"/>
    </row>
    <row r="252" spans="1:4" ht="19.5" customHeight="1">
      <c r="A252" s="10"/>
      <c r="B252" s="11"/>
      <c r="C252" s="12" t="s">
        <v>737</v>
      </c>
      <c r="D252" s="13"/>
    </row>
    <row r="253" spans="1:4" ht="19.5" customHeight="1">
      <c r="A253" s="15"/>
      <c r="B253" s="11"/>
      <c r="C253" s="12" t="s">
        <v>738</v>
      </c>
      <c r="D253" s="13"/>
    </row>
    <row r="254" spans="1:4" ht="19.5" customHeight="1">
      <c r="A254" s="15"/>
      <c r="B254" s="11"/>
      <c r="C254" s="12" t="s">
        <v>61</v>
      </c>
      <c r="D254" s="13">
        <v>2100</v>
      </c>
    </row>
    <row r="255" spans="1:4" ht="19.5" customHeight="1">
      <c r="A255" s="15"/>
      <c r="B255" s="11"/>
      <c r="C255" s="12" t="s">
        <v>739</v>
      </c>
      <c r="D255" s="13">
        <v>1392</v>
      </c>
    </row>
    <row r="256" spans="1:4" ht="19.5" customHeight="1">
      <c r="A256" s="15"/>
      <c r="B256" s="11"/>
      <c r="C256" s="12" t="s">
        <v>740</v>
      </c>
      <c r="D256" s="13"/>
    </row>
    <row r="257" spans="1:4" ht="19.5" customHeight="1">
      <c r="A257" s="15"/>
      <c r="B257" s="11"/>
      <c r="C257" s="12" t="s">
        <v>741</v>
      </c>
      <c r="D257" s="13"/>
    </row>
    <row r="258" spans="1:4" ht="19.5" customHeight="1">
      <c r="A258" s="10"/>
      <c r="B258" s="11"/>
      <c r="C258" s="12" t="s">
        <v>742</v>
      </c>
      <c r="D258" s="13"/>
    </row>
    <row r="259" spans="1:4" ht="19.5" customHeight="1">
      <c r="A259" s="14"/>
      <c r="B259" s="11"/>
      <c r="C259" s="12" t="s">
        <v>743</v>
      </c>
      <c r="D259" s="13"/>
    </row>
    <row r="260" spans="1:4" ht="19.5" customHeight="1">
      <c r="A260" s="16"/>
      <c r="B260" s="17"/>
      <c r="C260" s="18" t="s">
        <v>744</v>
      </c>
      <c r="D260" s="19"/>
    </row>
    <row r="261" spans="1:4" ht="19.5" customHeight="1">
      <c r="A261" s="15"/>
      <c r="B261" s="11"/>
      <c r="C261" s="12" t="s">
        <v>745</v>
      </c>
      <c r="D261" s="13">
        <v>125</v>
      </c>
    </row>
    <row r="262" spans="1:4" ht="19.5" customHeight="1">
      <c r="A262" s="15"/>
      <c r="B262" s="11"/>
      <c r="C262" s="12" t="s">
        <v>746</v>
      </c>
      <c r="D262" s="13">
        <v>1267</v>
      </c>
    </row>
    <row r="263" spans="1:4" ht="19.5" customHeight="1">
      <c r="A263" s="15"/>
      <c r="B263" s="11"/>
      <c r="C263" s="12" t="s">
        <v>747</v>
      </c>
      <c r="D263" s="13"/>
    </row>
    <row r="264" spans="1:4" ht="19.5" customHeight="1">
      <c r="A264" s="15"/>
      <c r="B264" s="11"/>
      <c r="C264" s="12" t="s">
        <v>748</v>
      </c>
      <c r="D264" s="13"/>
    </row>
    <row r="265" spans="1:4" ht="19.5" customHeight="1">
      <c r="A265" s="15"/>
      <c r="B265" s="11"/>
      <c r="C265" s="12" t="s">
        <v>749</v>
      </c>
      <c r="D265" s="13">
        <v>708</v>
      </c>
    </row>
    <row r="266" spans="1:4" ht="19.5" customHeight="1">
      <c r="A266" s="14"/>
      <c r="B266" s="11"/>
      <c r="C266" s="12" t="s">
        <v>62</v>
      </c>
      <c r="D266" s="13">
        <v>41944</v>
      </c>
    </row>
    <row r="267" spans="1:4" ht="19.5" customHeight="1">
      <c r="A267" s="10"/>
      <c r="B267" s="11"/>
      <c r="C267" s="12" t="s">
        <v>750</v>
      </c>
      <c r="D267" s="13">
        <v>7480</v>
      </c>
    </row>
    <row r="268" spans="1:4" ht="19.5" customHeight="1">
      <c r="A268" s="14"/>
      <c r="B268" s="11"/>
      <c r="C268" s="12" t="s">
        <v>751</v>
      </c>
      <c r="D268" s="13">
        <v>333</v>
      </c>
    </row>
    <row r="269" spans="1:4" ht="19.5" customHeight="1">
      <c r="A269" s="15"/>
      <c r="B269" s="11"/>
      <c r="C269" s="12" t="s">
        <v>752</v>
      </c>
      <c r="D269" s="13">
        <v>7147</v>
      </c>
    </row>
    <row r="270" spans="1:4" ht="19.5" customHeight="1">
      <c r="A270" s="15"/>
      <c r="B270" s="11"/>
      <c r="C270" s="12" t="s">
        <v>753</v>
      </c>
      <c r="D270" s="13">
        <v>18723</v>
      </c>
    </row>
    <row r="271" spans="1:4" ht="19.5" customHeight="1">
      <c r="A271" s="15"/>
      <c r="B271" s="11"/>
      <c r="C271" s="12" t="s">
        <v>585</v>
      </c>
      <c r="D271" s="13">
        <v>12617</v>
      </c>
    </row>
    <row r="272" spans="1:4" ht="19.5" customHeight="1">
      <c r="A272" s="15"/>
      <c r="B272" s="11"/>
      <c r="C272" s="12" t="s">
        <v>587</v>
      </c>
      <c r="D272" s="13">
        <v>44</v>
      </c>
    </row>
    <row r="273" spans="1:4" ht="19.5" customHeight="1">
      <c r="A273" s="15"/>
      <c r="B273" s="11"/>
      <c r="C273" s="12" t="s">
        <v>589</v>
      </c>
      <c r="D273" s="13">
        <v>0</v>
      </c>
    </row>
    <row r="274" spans="1:4" ht="19.5" customHeight="1">
      <c r="A274" s="15"/>
      <c r="B274" s="11"/>
      <c r="C274" s="12" t="s">
        <v>639</v>
      </c>
      <c r="D274" s="13">
        <v>0</v>
      </c>
    </row>
    <row r="275" spans="1:4" ht="19.5" customHeight="1">
      <c r="A275" s="10"/>
      <c r="B275" s="11"/>
      <c r="C275" s="12" t="s">
        <v>754</v>
      </c>
      <c r="D275" s="13">
        <v>1282</v>
      </c>
    </row>
    <row r="276" spans="1:4" ht="19.5" customHeight="1">
      <c r="A276" s="14"/>
      <c r="B276" s="11"/>
      <c r="C276" s="12" t="s">
        <v>755</v>
      </c>
      <c r="D276" s="13">
        <v>0</v>
      </c>
    </row>
    <row r="277" spans="1:4" ht="19.5" customHeight="1">
      <c r="A277" s="15"/>
      <c r="B277" s="11"/>
      <c r="C277" s="12" t="s">
        <v>603</v>
      </c>
      <c r="D277" s="13">
        <v>33</v>
      </c>
    </row>
    <row r="278" spans="1:4" ht="19.5" customHeight="1">
      <c r="A278" s="15"/>
      <c r="B278" s="11"/>
      <c r="C278" s="12" t="s">
        <v>756</v>
      </c>
      <c r="D278" s="13">
        <v>4747</v>
      </c>
    </row>
    <row r="279" spans="1:4" ht="19.5" customHeight="1">
      <c r="A279" s="15"/>
      <c r="B279" s="11"/>
      <c r="C279" s="12" t="s">
        <v>757</v>
      </c>
      <c r="D279" s="13">
        <v>94</v>
      </c>
    </row>
    <row r="280" spans="1:4" ht="19.5" customHeight="1">
      <c r="A280" s="15"/>
      <c r="B280" s="11"/>
      <c r="C280" s="12" t="s">
        <v>585</v>
      </c>
      <c r="D280" s="13"/>
    </row>
    <row r="281" spans="1:4" ht="19.5" customHeight="1">
      <c r="A281" s="15"/>
      <c r="B281" s="11"/>
      <c r="C281" s="12" t="s">
        <v>587</v>
      </c>
      <c r="D281" s="13"/>
    </row>
    <row r="282" spans="1:4" ht="19.5" customHeight="1">
      <c r="A282" s="15"/>
      <c r="B282" s="11"/>
      <c r="C282" s="12" t="s">
        <v>589</v>
      </c>
      <c r="D282" s="13"/>
    </row>
    <row r="283" spans="1:4" ht="19.5" customHeight="1">
      <c r="A283" s="14"/>
      <c r="B283" s="11"/>
      <c r="C283" s="12" t="s">
        <v>758</v>
      </c>
      <c r="D283" s="13"/>
    </row>
    <row r="284" spans="1:4" ht="19.5" customHeight="1">
      <c r="A284" s="15"/>
      <c r="B284" s="11"/>
      <c r="C284" s="12" t="s">
        <v>603</v>
      </c>
      <c r="D284" s="13"/>
    </row>
    <row r="285" spans="1:4" ht="19.5" customHeight="1">
      <c r="A285" s="15"/>
      <c r="B285" s="11"/>
      <c r="C285" s="12" t="s">
        <v>759</v>
      </c>
      <c r="D285" s="13">
        <v>94</v>
      </c>
    </row>
    <row r="286" spans="1:4" ht="19.5" customHeight="1">
      <c r="A286" s="15"/>
      <c r="B286" s="11"/>
      <c r="C286" s="12" t="s">
        <v>760</v>
      </c>
      <c r="D286" s="13">
        <v>3034</v>
      </c>
    </row>
    <row r="287" spans="1:4" ht="19.5" customHeight="1">
      <c r="A287" s="15"/>
      <c r="B287" s="11"/>
      <c r="C287" s="12" t="s">
        <v>585</v>
      </c>
      <c r="D287" s="13">
        <v>2744</v>
      </c>
    </row>
    <row r="288" spans="1:4" ht="19.5" customHeight="1">
      <c r="A288" s="10"/>
      <c r="B288" s="11"/>
      <c r="C288" s="12" t="s">
        <v>587</v>
      </c>
      <c r="D288" s="13"/>
    </row>
    <row r="289" spans="1:4" ht="19.5" customHeight="1">
      <c r="A289" s="14"/>
      <c r="B289" s="11"/>
      <c r="C289" s="12" t="s">
        <v>589</v>
      </c>
      <c r="D289" s="13"/>
    </row>
    <row r="290" spans="1:4" ht="19.5" customHeight="1">
      <c r="A290" s="15"/>
      <c r="B290" s="11"/>
      <c r="C290" s="12" t="s">
        <v>761</v>
      </c>
      <c r="D290" s="13"/>
    </row>
    <row r="291" spans="1:4" ht="19.5" customHeight="1">
      <c r="A291" s="15"/>
      <c r="B291" s="11"/>
      <c r="C291" s="12" t="s">
        <v>762</v>
      </c>
      <c r="D291" s="13"/>
    </row>
    <row r="292" spans="1:4" ht="19.5" customHeight="1">
      <c r="A292" s="16"/>
      <c r="B292" s="17"/>
      <c r="C292" s="18" t="s">
        <v>603</v>
      </c>
      <c r="D292" s="19"/>
    </row>
    <row r="293" spans="1:4" ht="19.5" customHeight="1">
      <c r="A293" s="15"/>
      <c r="B293" s="11"/>
      <c r="C293" s="12" t="s">
        <v>763</v>
      </c>
      <c r="D293" s="13">
        <v>290</v>
      </c>
    </row>
    <row r="294" spans="1:4" ht="19.5" customHeight="1">
      <c r="A294" s="15"/>
      <c r="B294" s="11"/>
      <c r="C294" s="12" t="s">
        <v>764</v>
      </c>
      <c r="D294" s="13">
        <v>4912</v>
      </c>
    </row>
    <row r="295" spans="1:4" ht="19.5" customHeight="1">
      <c r="A295" s="10"/>
      <c r="B295" s="11"/>
      <c r="C295" s="12" t="s">
        <v>585</v>
      </c>
      <c r="D295" s="13">
        <v>4359</v>
      </c>
    </row>
    <row r="296" spans="1:4" ht="19.5" customHeight="1">
      <c r="A296" s="15"/>
      <c r="B296" s="11"/>
      <c r="C296" s="12" t="s">
        <v>587</v>
      </c>
      <c r="D296" s="13"/>
    </row>
    <row r="297" spans="1:4" ht="19.5" customHeight="1">
      <c r="A297" s="15"/>
      <c r="B297" s="11"/>
      <c r="C297" s="12" t="s">
        <v>589</v>
      </c>
      <c r="D297" s="13"/>
    </row>
    <row r="298" spans="1:4" ht="19.5" customHeight="1">
      <c r="A298" s="15"/>
      <c r="B298" s="11"/>
      <c r="C298" s="12" t="s">
        <v>765</v>
      </c>
      <c r="D298" s="13"/>
    </row>
    <row r="299" spans="1:4" ht="19.5" customHeight="1">
      <c r="A299" s="15"/>
      <c r="B299" s="11"/>
      <c r="C299" s="12" t="s">
        <v>766</v>
      </c>
      <c r="D299" s="13"/>
    </row>
    <row r="300" spans="1:4" ht="19.5" customHeight="1">
      <c r="A300" s="15"/>
      <c r="B300" s="11"/>
      <c r="C300" s="12" t="s">
        <v>767</v>
      </c>
      <c r="D300" s="13"/>
    </row>
    <row r="301" spans="1:4" ht="19.5" customHeight="1">
      <c r="A301" s="15"/>
      <c r="B301" s="11"/>
      <c r="C301" s="12" t="s">
        <v>603</v>
      </c>
      <c r="D301" s="13"/>
    </row>
    <row r="302" spans="1:4" ht="19.5" customHeight="1">
      <c r="A302" s="10"/>
      <c r="B302" s="11"/>
      <c r="C302" s="12" t="s">
        <v>768</v>
      </c>
      <c r="D302" s="13">
        <v>553</v>
      </c>
    </row>
    <row r="303" spans="1:4" ht="19.5" customHeight="1">
      <c r="A303" s="14"/>
      <c r="B303" s="11"/>
      <c r="C303" s="12" t="s">
        <v>769</v>
      </c>
      <c r="D303" s="13">
        <v>1334</v>
      </c>
    </row>
    <row r="304" spans="1:4" ht="19.5" customHeight="1">
      <c r="A304" s="15"/>
      <c r="B304" s="11"/>
      <c r="C304" s="12" t="s">
        <v>585</v>
      </c>
      <c r="D304" s="13">
        <v>1155</v>
      </c>
    </row>
    <row r="305" spans="1:4" ht="19.5" customHeight="1">
      <c r="A305" s="15"/>
      <c r="B305" s="11"/>
      <c r="C305" s="12" t="s">
        <v>587</v>
      </c>
      <c r="D305" s="13">
        <v>0</v>
      </c>
    </row>
    <row r="306" spans="1:4" ht="19.5" customHeight="1">
      <c r="A306" s="15"/>
      <c r="B306" s="11"/>
      <c r="C306" s="12" t="s">
        <v>589</v>
      </c>
      <c r="D306" s="13">
        <v>0</v>
      </c>
    </row>
    <row r="307" spans="1:4" ht="19.5" customHeight="1">
      <c r="A307" s="15"/>
      <c r="B307" s="11"/>
      <c r="C307" s="12" t="s">
        <v>770</v>
      </c>
      <c r="D307" s="13">
        <v>6</v>
      </c>
    </row>
    <row r="308" spans="1:4" ht="19.5" customHeight="1">
      <c r="A308" s="15"/>
      <c r="B308" s="11"/>
      <c r="C308" s="12" t="s">
        <v>771</v>
      </c>
      <c r="D308" s="13">
        <v>32</v>
      </c>
    </row>
    <row r="309" spans="1:4" ht="19.5" customHeight="1">
      <c r="A309" s="10"/>
      <c r="B309" s="11"/>
      <c r="C309" s="12" t="s">
        <v>772</v>
      </c>
      <c r="D309" s="13">
        <v>0</v>
      </c>
    </row>
    <row r="310" spans="1:4" ht="19.5" customHeight="1">
      <c r="A310" s="14"/>
      <c r="B310" s="11"/>
      <c r="C310" s="12" t="s">
        <v>773</v>
      </c>
      <c r="D310" s="13">
        <v>12</v>
      </c>
    </row>
    <row r="311" spans="1:4" ht="19.5" customHeight="1">
      <c r="A311" s="15"/>
      <c r="B311" s="11"/>
      <c r="C311" s="12" t="s">
        <v>774</v>
      </c>
      <c r="D311" s="13">
        <v>0</v>
      </c>
    </row>
    <row r="312" spans="1:4" ht="19.5" customHeight="1">
      <c r="A312" s="15"/>
      <c r="B312" s="11"/>
      <c r="C312" s="12" t="s">
        <v>775</v>
      </c>
      <c r="D312" s="13">
        <v>0</v>
      </c>
    </row>
    <row r="313" spans="1:4" ht="19.5" customHeight="1">
      <c r="A313" s="14"/>
      <c r="B313" s="11"/>
      <c r="C313" s="12" t="s">
        <v>776</v>
      </c>
      <c r="D313" s="13">
        <v>0</v>
      </c>
    </row>
    <row r="314" spans="1:4" ht="19.5" customHeight="1">
      <c r="A314" s="15"/>
      <c r="B314" s="11"/>
      <c r="C314" s="12" t="s">
        <v>777</v>
      </c>
      <c r="D314" s="13">
        <v>0</v>
      </c>
    </row>
    <row r="315" spans="1:4" ht="19.5" customHeight="1">
      <c r="A315" s="15"/>
      <c r="B315" s="11"/>
      <c r="C315" s="12" t="s">
        <v>778</v>
      </c>
      <c r="D315" s="13">
        <v>0</v>
      </c>
    </row>
    <row r="316" spans="1:4" ht="19.5" customHeight="1">
      <c r="A316" s="10"/>
      <c r="B316" s="11"/>
      <c r="C316" s="12" t="s">
        <v>639</v>
      </c>
      <c r="D316" s="13">
        <v>0</v>
      </c>
    </row>
    <row r="317" spans="1:4" ht="19.5" customHeight="1">
      <c r="A317" s="14"/>
      <c r="B317" s="11"/>
      <c r="C317" s="12" t="s">
        <v>603</v>
      </c>
      <c r="D317" s="13">
        <v>0</v>
      </c>
    </row>
    <row r="318" spans="1:4" ht="19.5" customHeight="1">
      <c r="A318" s="15"/>
      <c r="B318" s="11"/>
      <c r="C318" s="12" t="s">
        <v>779</v>
      </c>
      <c r="D318" s="13">
        <v>129</v>
      </c>
    </row>
    <row r="319" spans="1:4" ht="19.5" customHeight="1">
      <c r="A319" s="15"/>
      <c r="B319" s="11"/>
      <c r="C319" s="12" t="s">
        <v>780</v>
      </c>
      <c r="D319" s="13"/>
    </row>
    <row r="320" spans="1:4" ht="19.5" customHeight="1">
      <c r="A320" s="15"/>
      <c r="B320" s="11"/>
      <c r="C320" s="12" t="s">
        <v>585</v>
      </c>
      <c r="D320" s="13"/>
    </row>
    <row r="321" spans="1:4" ht="19.5" customHeight="1">
      <c r="A321" s="15"/>
      <c r="B321" s="11"/>
      <c r="C321" s="12" t="s">
        <v>587</v>
      </c>
      <c r="D321" s="13"/>
    </row>
    <row r="322" spans="1:4" ht="19.5" customHeight="1">
      <c r="A322" s="15"/>
      <c r="B322" s="11"/>
      <c r="C322" s="12" t="s">
        <v>589</v>
      </c>
      <c r="D322" s="13"/>
    </row>
    <row r="323" spans="1:4" ht="19.5" customHeight="1">
      <c r="A323" s="10"/>
      <c r="B323" s="11"/>
      <c r="C323" s="12" t="s">
        <v>781</v>
      </c>
      <c r="D323" s="13"/>
    </row>
    <row r="324" spans="1:4" ht="19.5" customHeight="1">
      <c r="A324" s="20"/>
      <c r="B324" s="17"/>
      <c r="C324" s="18" t="s">
        <v>782</v>
      </c>
      <c r="D324" s="19"/>
    </row>
    <row r="325" spans="1:4" ht="19.5" customHeight="1">
      <c r="A325" s="15"/>
      <c r="B325" s="11"/>
      <c r="C325" s="12" t="s">
        <v>783</v>
      </c>
      <c r="D325" s="13"/>
    </row>
    <row r="326" spans="1:4" ht="19.5" customHeight="1">
      <c r="A326" s="15"/>
      <c r="B326" s="11"/>
      <c r="C326" s="12" t="s">
        <v>639</v>
      </c>
      <c r="D326" s="13"/>
    </row>
    <row r="327" spans="1:4" ht="19.5" customHeight="1">
      <c r="A327" s="10"/>
      <c r="B327" s="11"/>
      <c r="C327" s="12" t="s">
        <v>603</v>
      </c>
      <c r="D327" s="13"/>
    </row>
    <row r="328" spans="1:4" ht="19.5" customHeight="1">
      <c r="A328" s="15"/>
      <c r="B328" s="11"/>
      <c r="C328" s="12" t="s">
        <v>784</v>
      </c>
      <c r="D328" s="13"/>
    </row>
    <row r="329" spans="1:4" ht="19.5" customHeight="1">
      <c r="A329" s="15"/>
      <c r="B329" s="11"/>
      <c r="C329" s="12" t="s">
        <v>785</v>
      </c>
      <c r="D329" s="13"/>
    </row>
    <row r="330" spans="1:4" ht="19.5" customHeight="1">
      <c r="A330" s="10"/>
      <c r="B330" s="11"/>
      <c r="C330" s="12" t="s">
        <v>585</v>
      </c>
      <c r="D330" s="13"/>
    </row>
    <row r="331" spans="1:4" ht="19.5" customHeight="1">
      <c r="A331" s="14"/>
      <c r="B331" s="11"/>
      <c r="C331" s="12" t="s">
        <v>587</v>
      </c>
      <c r="D331" s="13"/>
    </row>
    <row r="332" spans="1:4" ht="19.5" customHeight="1">
      <c r="A332" s="10"/>
      <c r="B332" s="11"/>
      <c r="C332" s="12" t="s">
        <v>589</v>
      </c>
      <c r="D332" s="13"/>
    </row>
    <row r="333" spans="1:4" ht="19.5" customHeight="1">
      <c r="A333" s="14"/>
      <c r="B333" s="11"/>
      <c r="C333" s="12" t="s">
        <v>786</v>
      </c>
      <c r="D333" s="13"/>
    </row>
    <row r="334" spans="1:4" ht="19.5" customHeight="1">
      <c r="A334" s="15"/>
      <c r="B334" s="11"/>
      <c r="C334" s="12" t="s">
        <v>787</v>
      </c>
      <c r="D334" s="13"/>
    </row>
    <row r="335" spans="1:4" ht="19.5" customHeight="1">
      <c r="A335" s="15"/>
      <c r="B335" s="11"/>
      <c r="C335" s="12" t="s">
        <v>788</v>
      </c>
      <c r="D335" s="13"/>
    </row>
    <row r="336" spans="1:4" ht="19.5" customHeight="1">
      <c r="A336" s="15"/>
      <c r="B336" s="11"/>
      <c r="C336" s="12" t="s">
        <v>639</v>
      </c>
      <c r="D336" s="13"/>
    </row>
    <row r="337" spans="1:4" ht="19.5" customHeight="1">
      <c r="A337" s="15"/>
      <c r="B337" s="11"/>
      <c r="C337" s="12" t="s">
        <v>603</v>
      </c>
      <c r="D337" s="13"/>
    </row>
    <row r="338" spans="1:4" ht="19.5" customHeight="1">
      <c r="A338" s="15"/>
      <c r="B338" s="11"/>
      <c r="C338" s="12" t="s">
        <v>789</v>
      </c>
      <c r="D338" s="13"/>
    </row>
    <row r="339" spans="1:4" ht="19.5" customHeight="1">
      <c r="A339" s="14"/>
      <c r="B339" s="11"/>
      <c r="C339" s="12" t="s">
        <v>790</v>
      </c>
      <c r="D339" s="13"/>
    </row>
    <row r="340" spans="1:4" ht="19.5" customHeight="1">
      <c r="A340" s="15"/>
      <c r="B340" s="11"/>
      <c r="C340" s="12" t="s">
        <v>585</v>
      </c>
      <c r="D340" s="13"/>
    </row>
    <row r="341" spans="1:4" ht="19.5" customHeight="1">
      <c r="A341" s="15"/>
      <c r="B341" s="11"/>
      <c r="C341" s="12" t="s">
        <v>587</v>
      </c>
      <c r="D341" s="13"/>
    </row>
    <row r="342" spans="1:4" ht="19.5" customHeight="1">
      <c r="A342" s="15"/>
      <c r="B342" s="11"/>
      <c r="C342" s="12" t="s">
        <v>589</v>
      </c>
      <c r="D342" s="13"/>
    </row>
    <row r="343" spans="1:4" ht="19.5" customHeight="1">
      <c r="A343" s="15"/>
      <c r="B343" s="11"/>
      <c r="C343" s="12" t="s">
        <v>791</v>
      </c>
      <c r="D343" s="13"/>
    </row>
    <row r="344" spans="1:4" ht="19.5" customHeight="1">
      <c r="A344" s="15"/>
      <c r="B344" s="11"/>
      <c r="C344" s="12" t="s">
        <v>792</v>
      </c>
      <c r="D344" s="13"/>
    </row>
    <row r="345" spans="1:4" ht="19.5" customHeight="1">
      <c r="A345" s="10"/>
      <c r="B345" s="11"/>
      <c r="C345" s="12" t="s">
        <v>603</v>
      </c>
      <c r="D345" s="13"/>
    </row>
    <row r="346" spans="1:4" ht="19.5" customHeight="1">
      <c r="A346" s="14"/>
      <c r="B346" s="11"/>
      <c r="C346" s="12" t="s">
        <v>793</v>
      </c>
      <c r="D346" s="13"/>
    </row>
    <row r="347" spans="1:4" ht="19.5" customHeight="1">
      <c r="A347" s="15"/>
      <c r="B347" s="11"/>
      <c r="C347" s="12" t="s">
        <v>794</v>
      </c>
      <c r="D347" s="13"/>
    </row>
    <row r="348" spans="1:4" ht="19.5" customHeight="1">
      <c r="A348" s="15"/>
      <c r="B348" s="11"/>
      <c r="C348" s="12" t="s">
        <v>585</v>
      </c>
      <c r="D348" s="13"/>
    </row>
    <row r="349" spans="1:4" ht="19.5" customHeight="1">
      <c r="A349" s="15"/>
      <c r="B349" s="11"/>
      <c r="C349" s="12" t="s">
        <v>587</v>
      </c>
      <c r="D349" s="13"/>
    </row>
    <row r="350" spans="1:4" ht="19.5" customHeight="1">
      <c r="A350" s="15"/>
      <c r="B350" s="11"/>
      <c r="C350" s="12" t="s">
        <v>639</v>
      </c>
      <c r="D350" s="13"/>
    </row>
    <row r="351" spans="1:4" ht="19.5" customHeight="1">
      <c r="A351" s="15"/>
      <c r="B351" s="11"/>
      <c r="C351" s="12" t="s">
        <v>795</v>
      </c>
      <c r="D351" s="13"/>
    </row>
    <row r="352" spans="1:4" ht="19.5" customHeight="1">
      <c r="A352" s="10"/>
      <c r="B352" s="11"/>
      <c r="C352" s="12" t="s">
        <v>796</v>
      </c>
      <c r="D352" s="13"/>
    </row>
    <row r="353" spans="1:4" ht="19.5" customHeight="1">
      <c r="A353" s="14"/>
      <c r="B353" s="11"/>
      <c r="C353" s="12" t="s">
        <v>797</v>
      </c>
      <c r="D353" s="13">
        <v>6367</v>
      </c>
    </row>
    <row r="354" spans="1:4" ht="19.5" customHeight="1">
      <c r="A354" s="15"/>
      <c r="B354" s="11"/>
      <c r="C354" s="12" t="s">
        <v>798</v>
      </c>
      <c r="D354" s="13">
        <v>6367</v>
      </c>
    </row>
    <row r="355" spans="1:4" ht="19.5" customHeight="1">
      <c r="A355" s="15"/>
      <c r="B355" s="11"/>
      <c r="C355" s="12" t="s">
        <v>63</v>
      </c>
      <c r="D355" s="13">
        <v>46946</v>
      </c>
    </row>
    <row r="356" spans="1:4" ht="19.5" customHeight="1">
      <c r="A356" s="16"/>
      <c r="B356" s="17"/>
      <c r="C356" s="18" t="s">
        <v>799</v>
      </c>
      <c r="D356" s="19">
        <v>4289</v>
      </c>
    </row>
    <row r="357" spans="1:4" ht="19.5" customHeight="1">
      <c r="A357" s="15"/>
      <c r="B357" s="11"/>
      <c r="C357" s="12" t="s">
        <v>585</v>
      </c>
      <c r="D357" s="13">
        <v>704</v>
      </c>
    </row>
    <row r="358" spans="1:4" ht="19.5" customHeight="1">
      <c r="A358" s="15"/>
      <c r="B358" s="11"/>
      <c r="C358" s="12" t="s">
        <v>587</v>
      </c>
      <c r="D358" s="13">
        <v>109</v>
      </c>
    </row>
    <row r="359" spans="1:4" ht="19.5" customHeight="1">
      <c r="A359" s="10"/>
      <c r="B359" s="11"/>
      <c r="C359" s="12" t="s">
        <v>589</v>
      </c>
      <c r="D359" s="13">
        <v>0</v>
      </c>
    </row>
    <row r="360" spans="1:4" ht="19.5" customHeight="1">
      <c r="A360" s="14"/>
      <c r="B360" s="11"/>
      <c r="C360" s="12" t="s">
        <v>800</v>
      </c>
      <c r="D360" s="13">
        <v>3476</v>
      </c>
    </row>
    <row r="361" spans="1:4" ht="19.5" customHeight="1">
      <c r="A361" s="15"/>
      <c r="B361" s="11"/>
      <c r="C361" s="12" t="s">
        <v>801</v>
      </c>
      <c r="D361" s="13">
        <v>23825</v>
      </c>
    </row>
    <row r="362" spans="1:4" ht="19.5" customHeight="1">
      <c r="A362" s="15"/>
      <c r="B362" s="11"/>
      <c r="C362" s="12" t="s">
        <v>802</v>
      </c>
      <c r="D362" s="13">
        <v>1531</v>
      </c>
    </row>
    <row r="363" spans="1:4" ht="19.5" customHeight="1">
      <c r="A363" s="15"/>
      <c r="B363" s="11"/>
      <c r="C363" s="12" t="s">
        <v>803</v>
      </c>
      <c r="D363" s="13">
        <v>2488</v>
      </c>
    </row>
    <row r="364" spans="1:4" ht="19.5" customHeight="1">
      <c r="A364" s="14"/>
      <c r="B364" s="11"/>
      <c r="C364" s="12" t="s">
        <v>804</v>
      </c>
      <c r="D364" s="13">
        <v>10385</v>
      </c>
    </row>
    <row r="365" spans="1:4" ht="19.5" customHeight="1">
      <c r="A365" s="15"/>
      <c r="B365" s="11"/>
      <c r="C365" s="12" t="s">
        <v>805</v>
      </c>
      <c r="D365" s="13">
        <v>7260</v>
      </c>
    </row>
    <row r="366" spans="1:4" ht="19.5" customHeight="1">
      <c r="A366" s="15"/>
      <c r="B366" s="11"/>
      <c r="C366" s="12" t="s">
        <v>806</v>
      </c>
      <c r="D366" s="13">
        <v>337</v>
      </c>
    </row>
    <row r="367" spans="1:4" ht="19.5" customHeight="1">
      <c r="A367" s="15"/>
      <c r="B367" s="11"/>
      <c r="C367" s="12" t="s">
        <v>807</v>
      </c>
      <c r="D367" s="13">
        <v>0</v>
      </c>
    </row>
    <row r="368" spans="1:4" ht="19.5" customHeight="1">
      <c r="A368" s="15"/>
      <c r="B368" s="11"/>
      <c r="C368" s="12" t="s">
        <v>808</v>
      </c>
      <c r="D368" s="13">
        <v>0</v>
      </c>
    </row>
    <row r="369" spans="1:4" ht="19.5" customHeight="1">
      <c r="A369" s="15"/>
      <c r="B369" s="11"/>
      <c r="C369" s="12" t="s">
        <v>809</v>
      </c>
      <c r="D369" s="13">
        <v>1824</v>
      </c>
    </row>
    <row r="370" spans="1:4" ht="19.5" customHeight="1">
      <c r="A370" s="10"/>
      <c r="B370" s="11"/>
      <c r="C370" s="12" t="s">
        <v>810</v>
      </c>
      <c r="D370" s="13">
        <v>15996</v>
      </c>
    </row>
    <row r="371" spans="1:4" ht="19.5" customHeight="1">
      <c r="A371" s="14"/>
      <c r="B371" s="11"/>
      <c r="C371" s="12" t="s">
        <v>811</v>
      </c>
      <c r="D371" s="13"/>
    </row>
    <row r="372" spans="1:4" ht="19.5" customHeight="1">
      <c r="A372" s="15"/>
      <c r="B372" s="11"/>
      <c r="C372" s="12" t="s">
        <v>812</v>
      </c>
      <c r="D372" s="13">
        <v>3636</v>
      </c>
    </row>
    <row r="373" spans="1:4" ht="19.5" customHeight="1">
      <c r="A373" s="10"/>
      <c r="B373" s="11"/>
      <c r="C373" s="12" t="s">
        <v>813</v>
      </c>
      <c r="D373" s="13">
        <v>244</v>
      </c>
    </row>
    <row r="374" spans="1:4" ht="19.5" customHeight="1">
      <c r="A374" s="14"/>
      <c r="B374" s="11"/>
      <c r="C374" s="12" t="s">
        <v>814</v>
      </c>
      <c r="D374" s="13">
        <v>0</v>
      </c>
    </row>
    <row r="375" spans="1:4" ht="19.5" customHeight="1">
      <c r="A375" s="14"/>
      <c r="B375" s="11"/>
      <c r="C375" s="12" t="s">
        <v>815</v>
      </c>
      <c r="D375" s="13">
        <v>4453</v>
      </c>
    </row>
    <row r="376" spans="1:4" ht="19.5" customHeight="1">
      <c r="A376" s="15"/>
      <c r="B376" s="11"/>
      <c r="C376" s="12" t="s">
        <v>816</v>
      </c>
      <c r="D376" s="13">
        <v>7663</v>
      </c>
    </row>
    <row r="377" spans="1:4" ht="19.5" customHeight="1">
      <c r="A377" s="15"/>
      <c r="B377" s="11"/>
      <c r="C377" s="12" t="s">
        <v>817</v>
      </c>
      <c r="D377" s="13">
        <v>0</v>
      </c>
    </row>
    <row r="378" spans="1:4" ht="19.5" customHeight="1">
      <c r="A378" s="15"/>
      <c r="B378" s="11"/>
      <c r="C378" s="12" t="s">
        <v>818</v>
      </c>
      <c r="D378" s="13"/>
    </row>
    <row r="379" spans="1:4" ht="19.5" customHeight="1">
      <c r="A379" s="15"/>
      <c r="B379" s="11"/>
      <c r="C379" s="12" t="s">
        <v>819</v>
      </c>
      <c r="D379" s="13"/>
    </row>
    <row r="380" spans="1:4" ht="19.5" customHeight="1">
      <c r="A380" s="10"/>
      <c r="B380" s="11"/>
      <c r="C380" s="12" t="s">
        <v>820</v>
      </c>
      <c r="D380" s="13"/>
    </row>
    <row r="381" spans="1:4" ht="19.5" customHeight="1">
      <c r="A381" s="15"/>
      <c r="B381" s="11"/>
      <c r="C381" s="12" t="s">
        <v>821</v>
      </c>
      <c r="D381" s="13"/>
    </row>
    <row r="382" spans="1:4" ht="19.5" customHeight="1">
      <c r="A382" s="15"/>
      <c r="B382" s="11"/>
      <c r="C382" s="12" t="s">
        <v>822</v>
      </c>
      <c r="D382" s="13"/>
    </row>
    <row r="383" spans="1:4" ht="19.5" customHeight="1">
      <c r="A383" s="15"/>
      <c r="B383" s="11"/>
      <c r="C383" s="12" t="s">
        <v>823</v>
      </c>
      <c r="D383" s="13">
        <v>578</v>
      </c>
    </row>
    <row r="384" spans="1:4" ht="19.5" customHeight="1">
      <c r="A384" s="15"/>
      <c r="B384" s="11"/>
      <c r="C384" s="12" t="s">
        <v>824</v>
      </c>
      <c r="D384" s="13">
        <v>578</v>
      </c>
    </row>
    <row r="385" spans="1:4" ht="19.5" customHeight="1">
      <c r="A385" s="15"/>
      <c r="B385" s="11"/>
      <c r="C385" s="12" t="s">
        <v>825</v>
      </c>
      <c r="D385" s="13"/>
    </row>
    <row r="386" spans="1:4" ht="19.5" customHeight="1">
      <c r="A386" s="10"/>
      <c r="B386" s="11"/>
      <c r="C386" s="12" t="s">
        <v>826</v>
      </c>
      <c r="D386" s="13"/>
    </row>
    <row r="387" spans="1:4" ht="19.5" customHeight="1">
      <c r="A387" s="14"/>
      <c r="B387" s="11"/>
      <c r="C387" s="12" t="s">
        <v>827</v>
      </c>
      <c r="D387" s="13">
        <v>0</v>
      </c>
    </row>
    <row r="388" spans="1:4" ht="19.5" customHeight="1">
      <c r="A388" s="20"/>
      <c r="B388" s="17"/>
      <c r="C388" s="18" t="s">
        <v>828</v>
      </c>
      <c r="D388" s="19"/>
    </row>
    <row r="389" spans="1:4" ht="19.5" customHeight="1">
      <c r="A389" s="15"/>
      <c r="B389" s="11"/>
      <c r="C389" s="12" t="s">
        <v>829</v>
      </c>
      <c r="D389" s="13"/>
    </row>
    <row r="390" spans="1:4" ht="19.5" customHeight="1">
      <c r="A390" s="15"/>
      <c r="B390" s="11"/>
      <c r="C390" s="12" t="s">
        <v>830</v>
      </c>
      <c r="D390" s="13"/>
    </row>
    <row r="391" spans="1:4" ht="19.5" customHeight="1">
      <c r="A391" s="15"/>
      <c r="B391" s="11"/>
      <c r="C391" s="12" t="s">
        <v>831</v>
      </c>
      <c r="D391" s="13">
        <v>774</v>
      </c>
    </row>
    <row r="392" spans="1:4" ht="19.5" customHeight="1">
      <c r="A392" s="15"/>
      <c r="B392" s="11"/>
      <c r="C392" s="12" t="s">
        <v>832</v>
      </c>
      <c r="D392" s="13">
        <v>774</v>
      </c>
    </row>
    <row r="393" spans="1:4" ht="19.5" customHeight="1">
      <c r="A393" s="15"/>
      <c r="B393" s="11"/>
      <c r="C393" s="12" t="s">
        <v>833</v>
      </c>
      <c r="D393" s="13"/>
    </row>
    <row r="394" spans="1:4" ht="19.5" customHeight="1">
      <c r="A394" s="10"/>
      <c r="B394" s="11"/>
      <c r="C394" s="12" t="s">
        <v>834</v>
      </c>
      <c r="D394" s="13"/>
    </row>
    <row r="395" spans="1:4" ht="19.5" customHeight="1">
      <c r="A395" s="15"/>
      <c r="B395" s="11"/>
      <c r="C395" s="12" t="s">
        <v>835</v>
      </c>
      <c r="D395" s="13">
        <v>860</v>
      </c>
    </row>
    <row r="396" spans="1:4" ht="19.5" customHeight="1">
      <c r="A396" s="15"/>
      <c r="B396" s="11"/>
      <c r="C396" s="12" t="s">
        <v>836</v>
      </c>
      <c r="D396" s="13">
        <v>830</v>
      </c>
    </row>
    <row r="397" spans="1:4" ht="19.5" customHeight="1">
      <c r="A397" s="15"/>
      <c r="B397" s="11"/>
      <c r="C397" s="12" t="s">
        <v>837</v>
      </c>
      <c r="D397" s="13"/>
    </row>
    <row r="398" spans="1:4" ht="19.5" customHeight="1">
      <c r="A398" s="15"/>
      <c r="B398" s="11"/>
      <c r="C398" s="12" t="s">
        <v>838</v>
      </c>
      <c r="D398" s="13"/>
    </row>
    <row r="399" spans="1:4" ht="19.5" customHeight="1">
      <c r="A399" s="15"/>
      <c r="B399" s="11"/>
      <c r="C399" s="12" t="s">
        <v>839</v>
      </c>
      <c r="D399" s="13"/>
    </row>
    <row r="400" spans="1:4" ht="19.5" customHeight="1">
      <c r="A400" s="10"/>
      <c r="B400" s="11"/>
      <c r="C400" s="12" t="s">
        <v>840</v>
      </c>
      <c r="D400" s="13">
        <v>30</v>
      </c>
    </row>
    <row r="401" spans="1:4" ht="19.5" customHeight="1">
      <c r="A401" s="14"/>
      <c r="B401" s="11"/>
      <c r="C401" s="12" t="s">
        <v>841</v>
      </c>
      <c r="D401" s="13">
        <v>455</v>
      </c>
    </row>
    <row r="402" spans="1:4" ht="19.5" customHeight="1">
      <c r="A402" s="15"/>
      <c r="B402" s="11"/>
      <c r="C402" s="12" t="s">
        <v>842</v>
      </c>
      <c r="D402" s="13"/>
    </row>
    <row r="403" spans="1:4" ht="19.5" customHeight="1">
      <c r="A403" s="15"/>
      <c r="B403" s="11"/>
      <c r="C403" s="12" t="s">
        <v>843</v>
      </c>
      <c r="D403" s="13"/>
    </row>
    <row r="404" spans="1:4" ht="19.5" customHeight="1">
      <c r="A404" s="15"/>
      <c r="B404" s="11"/>
      <c r="C404" s="12" t="s">
        <v>844</v>
      </c>
      <c r="D404" s="13"/>
    </row>
    <row r="405" spans="1:4" ht="19.5" customHeight="1">
      <c r="A405" s="15"/>
      <c r="B405" s="11"/>
      <c r="C405" s="12" t="s">
        <v>845</v>
      </c>
      <c r="D405" s="13"/>
    </row>
    <row r="406" spans="1:4" ht="19.5" customHeight="1">
      <c r="A406" s="15"/>
      <c r="B406" s="11"/>
      <c r="C406" s="12" t="s">
        <v>846</v>
      </c>
      <c r="D406" s="13"/>
    </row>
    <row r="407" spans="1:4" ht="19.5" customHeight="1">
      <c r="A407" s="10"/>
      <c r="B407" s="11"/>
      <c r="C407" s="12" t="s">
        <v>847</v>
      </c>
      <c r="D407" s="13">
        <v>455</v>
      </c>
    </row>
    <row r="408" spans="1:4" ht="19.5" customHeight="1">
      <c r="A408" s="14"/>
      <c r="B408" s="11"/>
      <c r="C408" s="12" t="s">
        <v>848</v>
      </c>
      <c r="D408" s="13">
        <v>169</v>
      </c>
    </row>
    <row r="409" spans="1:4" ht="19.5" customHeight="1">
      <c r="A409" s="14"/>
      <c r="B409" s="11"/>
      <c r="C409" s="12" t="s">
        <v>64</v>
      </c>
      <c r="D409" s="13">
        <v>2729</v>
      </c>
    </row>
    <row r="410" spans="1:4" ht="19.5" customHeight="1">
      <c r="A410" s="15"/>
      <c r="B410" s="11"/>
      <c r="C410" s="12" t="s">
        <v>849</v>
      </c>
      <c r="D410" s="13">
        <v>454</v>
      </c>
    </row>
    <row r="411" spans="1:4" ht="19.5" customHeight="1">
      <c r="A411" s="15"/>
      <c r="B411" s="11"/>
      <c r="C411" s="12" t="s">
        <v>585</v>
      </c>
      <c r="D411" s="13">
        <v>454</v>
      </c>
    </row>
    <row r="412" spans="1:4" ht="19.5" customHeight="1">
      <c r="A412" s="15"/>
      <c r="B412" s="11"/>
      <c r="C412" s="12" t="s">
        <v>587</v>
      </c>
      <c r="D412" s="13"/>
    </row>
    <row r="413" spans="1:4" ht="19.5" customHeight="1">
      <c r="A413" s="15"/>
      <c r="B413" s="11"/>
      <c r="C413" s="12" t="s">
        <v>589</v>
      </c>
      <c r="D413" s="13"/>
    </row>
    <row r="414" spans="1:4" ht="19.5" customHeight="1">
      <c r="A414" s="10"/>
      <c r="B414" s="11"/>
      <c r="C414" s="12" t="s">
        <v>850</v>
      </c>
      <c r="D414" s="13"/>
    </row>
    <row r="415" spans="1:4" ht="19.5" customHeight="1">
      <c r="A415" s="14"/>
      <c r="B415" s="11"/>
      <c r="C415" s="12" t="s">
        <v>851</v>
      </c>
      <c r="D415" s="13">
        <v>27</v>
      </c>
    </row>
    <row r="416" spans="1:4" ht="19.5" customHeight="1">
      <c r="A416" s="15"/>
      <c r="B416" s="11"/>
      <c r="C416" s="12" t="s">
        <v>852</v>
      </c>
      <c r="D416" s="13"/>
    </row>
    <row r="417" spans="1:4" ht="19.5" customHeight="1">
      <c r="A417" s="15"/>
      <c r="B417" s="11"/>
      <c r="C417" s="12" t="s">
        <v>853</v>
      </c>
      <c r="D417" s="13"/>
    </row>
    <row r="418" spans="1:4" ht="19.5" customHeight="1">
      <c r="A418" s="15"/>
      <c r="B418" s="11"/>
      <c r="C418" s="12" t="s">
        <v>854</v>
      </c>
      <c r="D418" s="13">
        <v>27</v>
      </c>
    </row>
    <row r="419" spans="1:4" ht="19.5" customHeight="1">
      <c r="A419" s="15"/>
      <c r="B419" s="11"/>
      <c r="C419" s="12" t="s">
        <v>855</v>
      </c>
      <c r="D419" s="13"/>
    </row>
    <row r="420" spans="1:4" ht="19.5" customHeight="1">
      <c r="A420" s="16"/>
      <c r="B420" s="17"/>
      <c r="C420" s="18" t="s">
        <v>856</v>
      </c>
      <c r="D420" s="19"/>
    </row>
    <row r="421" spans="1:4" ht="19.5" customHeight="1">
      <c r="A421" s="10"/>
      <c r="B421" s="11"/>
      <c r="C421" s="12" t="s">
        <v>857</v>
      </c>
      <c r="D421" s="13"/>
    </row>
    <row r="422" spans="1:4" ht="19.5" customHeight="1">
      <c r="A422" s="14"/>
      <c r="B422" s="11"/>
      <c r="C422" s="12" t="s">
        <v>858</v>
      </c>
      <c r="D422" s="13"/>
    </row>
    <row r="423" spans="1:4" ht="19.5" customHeight="1">
      <c r="A423" s="15"/>
      <c r="B423" s="11"/>
      <c r="C423" s="12" t="s">
        <v>859</v>
      </c>
      <c r="D423" s="13"/>
    </row>
    <row r="424" spans="1:4" ht="19.5" customHeight="1">
      <c r="A424" s="15"/>
      <c r="B424" s="11"/>
      <c r="C424" s="12" t="s">
        <v>860</v>
      </c>
      <c r="D424" s="13"/>
    </row>
    <row r="425" spans="1:4" ht="19.5" customHeight="1">
      <c r="A425" s="15"/>
      <c r="B425" s="11"/>
      <c r="C425" s="12" t="s">
        <v>852</v>
      </c>
      <c r="D425" s="13"/>
    </row>
    <row r="426" spans="1:4" ht="19.5" customHeight="1">
      <c r="A426" s="15"/>
      <c r="B426" s="11"/>
      <c r="C426" s="12" t="s">
        <v>861</v>
      </c>
      <c r="D426" s="13"/>
    </row>
    <row r="427" spans="1:4" ht="19.5" customHeight="1">
      <c r="A427" s="15"/>
      <c r="B427" s="11"/>
      <c r="C427" s="12" t="s">
        <v>862</v>
      </c>
      <c r="D427" s="13"/>
    </row>
    <row r="428" spans="1:4" ht="19.5" customHeight="1">
      <c r="A428" s="10"/>
      <c r="B428" s="11"/>
      <c r="C428" s="12" t="s">
        <v>863</v>
      </c>
      <c r="D428" s="13"/>
    </row>
    <row r="429" spans="1:4" ht="19.5" customHeight="1">
      <c r="A429" s="15"/>
      <c r="B429" s="11"/>
      <c r="C429" s="12" t="s">
        <v>864</v>
      </c>
      <c r="D429" s="13"/>
    </row>
    <row r="430" spans="1:4" ht="19.5" customHeight="1">
      <c r="A430" s="15"/>
      <c r="B430" s="11"/>
      <c r="C430" s="12" t="s">
        <v>865</v>
      </c>
      <c r="D430" s="13">
        <v>1209</v>
      </c>
    </row>
    <row r="431" spans="1:4" ht="19.5" customHeight="1">
      <c r="A431" s="15"/>
      <c r="B431" s="11"/>
      <c r="C431" s="12" t="s">
        <v>852</v>
      </c>
      <c r="D431" s="13"/>
    </row>
    <row r="432" spans="1:4" ht="19.5" customHeight="1">
      <c r="A432" s="15"/>
      <c r="B432" s="11"/>
      <c r="C432" s="12" t="s">
        <v>866</v>
      </c>
      <c r="D432" s="13">
        <v>1167</v>
      </c>
    </row>
    <row r="433" spans="1:4" ht="19.5" customHeight="1">
      <c r="A433" s="10"/>
      <c r="B433" s="11"/>
      <c r="C433" s="12" t="s">
        <v>867</v>
      </c>
      <c r="D433" s="13"/>
    </row>
    <row r="434" spans="1:4" ht="19.5" customHeight="1">
      <c r="A434" s="14"/>
      <c r="B434" s="11"/>
      <c r="C434" s="12" t="s">
        <v>868</v>
      </c>
      <c r="D434" s="13">
        <v>42</v>
      </c>
    </row>
    <row r="435" spans="1:4" ht="19.5" customHeight="1">
      <c r="A435" s="15"/>
      <c r="B435" s="11"/>
      <c r="C435" s="12" t="s">
        <v>869</v>
      </c>
      <c r="D435" s="13"/>
    </row>
    <row r="436" spans="1:4" ht="19.5" customHeight="1">
      <c r="A436" s="14"/>
      <c r="B436" s="11"/>
      <c r="C436" s="12" t="s">
        <v>870</v>
      </c>
      <c r="D436" s="13">
        <v>53</v>
      </c>
    </row>
    <row r="437" spans="1:4" ht="19.5" customHeight="1">
      <c r="A437" s="15"/>
      <c r="B437" s="11"/>
      <c r="C437" s="12" t="s">
        <v>852</v>
      </c>
      <c r="D437" s="13"/>
    </row>
    <row r="438" spans="1:4" ht="19.5" customHeight="1">
      <c r="A438" s="14"/>
      <c r="B438" s="11"/>
      <c r="C438" s="12" t="s">
        <v>871</v>
      </c>
      <c r="D438" s="13"/>
    </row>
    <row r="439" spans="1:4" ht="19.5" customHeight="1">
      <c r="A439" s="15"/>
      <c r="B439" s="11"/>
      <c r="C439" s="12" t="s">
        <v>872</v>
      </c>
      <c r="D439" s="13"/>
    </row>
    <row r="440" spans="1:4" ht="19.5" customHeight="1">
      <c r="A440" s="10"/>
      <c r="B440" s="11"/>
      <c r="C440" s="12" t="s">
        <v>873</v>
      </c>
      <c r="D440" s="13">
        <v>53</v>
      </c>
    </row>
    <row r="441" spans="1:4" ht="19.5" customHeight="1">
      <c r="A441" s="14"/>
      <c r="B441" s="11"/>
      <c r="C441" s="12" t="s">
        <v>874</v>
      </c>
      <c r="D441" s="13"/>
    </row>
    <row r="442" spans="1:4" ht="19.5" customHeight="1">
      <c r="A442" s="15"/>
      <c r="B442" s="11"/>
      <c r="C442" s="12" t="s">
        <v>875</v>
      </c>
      <c r="D442" s="13"/>
    </row>
    <row r="443" spans="1:4" ht="19.5" customHeight="1">
      <c r="A443" s="15"/>
      <c r="B443" s="11"/>
      <c r="C443" s="12" t="s">
        <v>876</v>
      </c>
      <c r="D443" s="13"/>
    </row>
    <row r="444" spans="1:4" ht="19.5" customHeight="1">
      <c r="A444" s="15"/>
      <c r="B444" s="11"/>
      <c r="C444" s="12" t="s">
        <v>877</v>
      </c>
      <c r="D444" s="13"/>
    </row>
    <row r="445" spans="1:4" ht="19.5" customHeight="1">
      <c r="A445" s="15"/>
      <c r="B445" s="11"/>
      <c r="C445" s="12" t="s">
        <v>878</v>
      </c>
      <c r="D445" s="13"/>
    </row>
    <row r="446" spans="1:4" ht="19.5" customHeight="1">
      <c r="A446" s="15"/>
      <c r="B446" s="11"/>
      <c r="C446" s="12" t="s">
        <v>879</v>
      </c>
      <c r="D446" s="13">
        <v>964</v>
      </c>
    </row>
    <row r="447" spans="1:4" ht="19.5" customHeight="1">
      <c r="A447" s="10"/>
      <c r="B447" s="11"/>
      <c r="C447" s="12" t="s">
        <v>852</v>
      </c>
      <c r="D447" s="13">
        <v>357</v>
      </c>
    </row>
    <row r="448" spans="1:4" ht="19.5" customHeight="1">
      <c r="A448" s="14"/>
      <c r="B448" s="11"/>
      <c r="C448" s="12" t="s">
        <v>880</v>
      </c>
      <c r="D448" s="13">
        <v>21</v>
      </c>
    </row>
    <row r="449" spans="1:4" ht="19.5" customHeight="1">
      <c r="A449" s="10"/>
      <c r="B449" s="11"/>
      <c r="C449" s="12" t="s">
        <v>881</v>
      </c>
      <c r="D449" s="13">
        <v>0</v>
      </c>
    </row>
    <row r="450" spans="1:4" ht="19.5" customHeight="1">
      <c r="A450" s="14"/>
      <c r="B450" s="11"/>
      <c r="C450" s="12" t="s">
        <v>882</v>
      </c>
      <c r="D450" s="13">
        <v>0</v>
      </c>
    </row>
    <row r="451" spans="1:4" ht="19.5" customHeight="1">
      <c r="A451" s="15"/>
      <c r="B451" s="11"/>
      <c r="C451" s="12" t="s">
        <v>883</v>
      </c>
      <c r="D451" s="13">
        <v>330</v>
      </c>
    </row>
    <row r="452" spans="1:4" ht="19.5" customHeight="1">
      <c r="A452" s="16"/>
      <c r="B452" s="17"/>
      <c r="C452" s="18" t="s">
        <v>884</v>
      </c>
      <c r="D452" s="19">
        <v>256</v>
      </c>
    </row>
    <row r="453" spans="1:4" ht="19.5" customHeight="1">
      <c r="A453" s="15"/>
      <c r="B453" s="11"/>
      <c r="C453" s="12" t="s">
        <v>885</v>
      </c>
      <c r="D453" s="13">
        <v>22</v>
      </c>
    </row>
    <row r="454" spans="1:4" ht="19.5" customHeight="1">
      <c r="A454" s="15"/>
      <c r="B454" s="11"/>
      <c r="C454" s="12" t="s">
        <v>886</v>
      </c>
      <c r="D454" s="13">
        <v>22</v>
      </c>
    </row>
    <row r="455" spans="1:4" ht="19.5" customHeight="1">
      <c r="A455" s="10"/>
      <c r="B455" s="11"/>
      <c r="C455" s="12" t="s">
        <v>887</v>
      </c>
      <c r="D455" s="13"/>
    </row>
    <row r="456" spans="1:4" ht="19.5" customHeight="1">
      <c r="A456" s="15"/>
      <c r="B456" s="11"/>
      <c r="C456" s="12" t="s">
        <v>888</v>
      </c>
      <c r="D456" s="13"/>
    </row>
    <row r="457" spans="1:4" ht="19.5" customHeight="1">
      <c r="A457" s="15"/>
      <c r="B457" s="11"/>
      <c r="C457" s="12" t="s">
        <v>889</v>
      </c>
      <c r="D457" s="13"/>
    </row>
    <row r="458" spans="1:4" ht="19.5" customHeight="1">
      <c r="A458" s="15"/>
      <c r="B458" s="11"/>
      <c r="C458" s="12" t="s">
        <v>890</v>
      </c>
      <c r="D458" s="13"/>
    </row>
    <row r="459" spans="1:4" ht="19.5" customHeight="1">
      <c r="A459" s="15"/>
      <c r="B459" s="11"/>
      <c r="C459" s="12" t="s">
        <v>891</v>
      </c>
      <c r="D459" s="13"/>
    </row>
    <row r="460" spans="1:4" ht="19.5" customHeight="1">
      <c r="A460" s="15"/>
      <c r="B460" s="11"/>
      <c r="C460" s="12" t="s">
        <v>892</v>
      </c>
      <c r="D460" s="13"/>
    </row>
    <row r="461" spans="1:4" ht="19.5" customHeight="1">
      <c r="A461" s="15"/>
      <c r="B461" s="11"/>
      <c r="C461" s="12" t="s">
        <v>893</v>
      </c>
      <c r="D461" s="13"/>
    </row>
    <row r="462" spans="1:4" ht="19.5" customHeight="1">
      <c r="A462" s="15"/>
      <c r="B462" s="11"/>
      <c r="C462" s="12" t="s">
        <v>894</v>
      </c>
      <c r="D462" s="13"/>
    </row>
    <row r="463" spans="1:4" ht="19.5" customHeight="1">
      <c r="A463" s="15"/>
      <c r="B463" s="11"/>
      <c r="C463" s="12" t="s">
        <v>895</v>
      </c>
      <c r="D463" s="13"/>
    </row>
    <row r="464" spans="1:4" ht="19.5" customHeight="1">
      <c r="A464" s="15"/>
      <c r="B464" s="11"/>
      <c r="C464" s="12" t="s">
        <v>896</v>
      </c>
      <c r="D464" s="13"/>
    </row>
    <row r="465" spans="1:4" ht="19.5" customHeight="1">
      <c r="A465" s="15"/>
      <c r="B465" s="11"/>
      <c r="C465" s="12" t="s">
        <v>476</v>
      </c>
      <c r="D465" s="13">
        <v>16031</v>
      </c>
    </row>
    <row r="466" spans="1:4" ht="19.5" customHeight="1">
      <c r="A466" s="15"/>
      <c r="B466" s="11"/>
      <c r="C466" s="12" t="s">
        <v>897</v>
      </c>
      <c r="D466" s="13">
        <v>5380</v>
      </c>
    </row>
    <row r="467" spans="1:4" ht="19.5" customHeight="1">
      <c r="A467" s="15"/>
      <c r="B467" s="11"/>
      <c r="C467" s="12" t="s">
        <v>585</v>
      </c>
      <c r="D467" s="13">
        <v>1262</v>
      </c>
    </row>
    <row r="468" spans="1:4" ht="19.5" customHeight="1">
      <c r="A468" s="10"/>
      <c r="B468" s="11"/>
      <c r="C468" s="12" t="s">
        <v>587</v>
      </c>
      <c r="D468" s="13">
        <v>112</v>
      </c>
    </row>
    <row r="469" spans="1:4" ht="19.5" customHeight="1">
      <c r="A469" s="14"/>
      <c r="B469" s="11"/>
      <c r="C469" s="12" t="s">
        <v>589</v>
      </c>
      <c r="D469" s="13">
        <v>0</v>
      </c>
    </row>
    <row r="470" spans="1:4" ht="19.5" customHeight="1">
      <c r="A470" s="15"/>
      <c r="B470" s="11"/>
      <c r="C470" s="12" t="s">
        <v>898</v>
      </c>
      <c r="D470" s="13">
        <v>470</v>
      </c>
    </row>
    <row r="471" spans="1:4" ht="19.5" customHeight="1">
      <c r="A471" s="15"/>
      <c r="B471" s="11"/>
      <c r="C471" s="12" t="s">
        <v>899</v>
      </c>
      <c r="D471" s="13">
        <v>0</v>
      </c>
    </row>
    <row r="472" spans="1:4" ht="19.5" customHeight="1">
      <c r="A472" s="15"/>
      <c r="B472" s="11"/>
      <c r="C472" s="12" t="s">
        <v>900</v>
      </c>
      <c r="D472" s="13">
        <v>0</v>
      </c>
    </row>
    <row r="473" spans="1:4" ht="19.5" customHeight="1">
      <c r="A473" s="15"/>
      <c r="B473" s="11"/>
      <c r="C473" s="12" t="s">
        <v>901</v>
      </c>
      <c r="D473" s="13">
        <v>1885</v>
      </c>
    </row>
    <row r="474" spans="1:4" ht="19.5" customHeight="1">
      <c r="A474" s="10"/>
      <c r="B474" s="11"/>
      <c r="C474" s="12" t="s">
        <v>902</v>
      </c>
      <c r="D474" s="13">
        <v>0</v>
      </c>
    </row>
    <row r="475" spans="1:4" ht="19.5" customHeight="1">
      <c r="A475" s="14"/>
      <c r="B475" s="11"/>
      <c r="C475" s="12" t="s">
        <v>903</v>
      </c>
      <c r="D475" s="13">
        <v>319</v>
      </c>
    </row>
    <row r="476" spans="1:4" ht="19.5" customHeight="1">
      <c r="A476" s="15"/>
      <c r="B476" s="11"/>
      <c r="C476" s="12" t="s">
        <v>904</v>
      </c>
      <c r="D476" s="13">
        <v>0</v>
      </c>
    </row>
    <row r="477" spans="1:4" ht="19.5" customHeight="1">
      <c r="A477" s="15"/>
      <c r="B477" s="11"/>
      <c r="C477" s="12" t="s">
        <v>905</v>
      </c>
      <c r="D477" s="13">
        <v>10</v>
      </c>
    </row>
    <row r="478" spans="1:4" ht="19.5" customHeight="1">
      <c r="A478" s="15"/>
      <c r="B478" s="11"/>
      <c r="C478" s="12" t="s">
        <v>906</v>
      </c>
      <c r="D478" s="13">
        <v>0</v>
      </c>
    </row>
    <row r="479" spans="1:4" ht="19.5" customHeight="1">
      <c r="A479" s="15"/>
      <c r="B479" s="11"/>
      <c r="C479" s="12" t="s">
        <v>907</v>
      </c>
      <c r="D479" s="13">
        <v>0</v>
      </c>
    </row>
    <row r="480" spans="1:4" ht="19.5" customHeight="1">
      <c r="A480" s="15"/>
      <c r="B480" s="11"/>
      <c r="C480" s="12" t="s">
        <v>908</v>
      </c>
      <c r="D480" s="13">
        <v>0</v>
      </c>
    </row>
    <row r="481" spans="1:4" ht="19.5" customHeight="1">
      <c r="A481" s="10"/>
      <c r="B481" s="11"/>
      <c r="C481" s="12" t="s">
        <v>909</v>
      </c>
      <c r="D481" s="13">
        <v>1322</v>
      </c>
    </row>
    <row r="482" spans="1:4" ht="19.5" customHeight="1">
      <c r="A482" s="14"/>
      <c r="B482" s="11"/>
      <c r="C482" s="12" t="s">
        <v>910</v>
      </c>
      <c r="D482" s="13">
        <v>392</v>
      </c>
    </row>
    <row r="483" spans="1:4" ht="19.5" customHeight="1">
      <c r="A483" s="15"/>
      <c r="B483" s="11"/>
      <c r="C483" s="12" t="s">
        <v>585</v>
      </c>
      <c r="D483" s="13">
        <v>276</v>
      </c>
    </row>
    <row r="484" spans="1:4" ht="19.5" customHeight="1">
      <c r="A484" s="16"/>
      <c r="B484" s="17"/>
      <c r="C484" s="18" t="s">
        <v>587</v>
      </c>
      <c r="D484" s="19">
        <v>0</v>
      </c>
    </row>
    <row r="485" spans="1:4" ht="19.5" customHeight="1">
      <c r="A485" s="15"/>
      <c r="B485" s="11"/>
      <c r="C485" s="12" t="s">
        <v>589</v>
      </c>
      <c r="D485" s="13">
        <v>0</v>
      </c>
    </row>
    <row r="486" spans="1:4" ht="19.5" customHeight="1">
      <c r="A486" s="15"/>
      <c r="B486" s="11"/>
      <c r="C486" s="12" t="s">
        <v>911</v>
      </c>
      <c r="D486" s="13">
        <v>2</v>
      </c>
    </row>
    <row r="487" spans="1:4" ht="19.5" customHeight="1">
      <c r="A487" s="15"/>
      <c r="B487" s="11"/>
      <c r="C487" s="12" t="s">
        <v>912</v>
      </c>
      <c r="D487" s="13">
        <v>114</v>
      </c>
    </row>
    <row r="488" spans="1:4" ht="19.5" customHeight="1">
      <c r="A488" s="10"/>
      <c r="B488" s="11"/>
      <c r="C488" s="12" t="s">
        <v>913</v>
      </c>
      <c r="D488" s="13">
        <v>0</v>
      </c>
    </row>
    <row r="489" spans="1:4" ht="19.5" customHeight="1">
      <c r="A489" s="14"/>
      <c r="B489" s="11"/>
      <c r="C489" s="12" t="s">
        <v>914</v>
      </c>
      <c r="D489" s="13">
        <v>0</v>
      </c>
    </row>
    <row r="490" spans="1:4" ht="19.5" customHeight="1">
      <c r="A490" s="15"/>
      <c r="B490" s="11"/>
      <c r="C490" s="12" t="s">
        <v>915</v>
      </c>
      <c r="D490" s="13">
        <v>446</v>
      </c>
    </row>
    <row r="491" spans="1:4" ht="19.5" customHeight="1">
      <c r="A491" s="15"/>
      <c r="B491" s="11"/>
      <c r="C491" s="12" t="s">
        <v>585</v>
      </c>
      <c r="D491" s="13"/>
    </row>
    <row r="492" spans="1:4" ht="19.5" customHeight="1">
      <c r="A492" s="15"/>
      <c r="B492" s="11"/>
      <c r="C492" s="12" t="s">
        <v>587</v>
      </c>
      <c r="D492" s="13"/>
    </row>
    <row r="493" spans="1:4" ht="19.5" customHeight="1">
      <c r="A493" s="15"/>
      <c r="B493" s="11"/>
      <c r="C493" s="12" t="s">
        <v>589</v>
      </c>
      <c r="D493" s="13"/>
    </row>
    <row r="494" spans="1:4" ht="19.5" customHeight="1">
      <c r="A494" s="15"/>
      <c r="B494" s="11"/>
      <c r="C494" s="12" t="s">
        <v>916</v>
      </c>
      <c r="D494" s="13"/>
    </row>
    <row r="495" spans="1:4" ht="19.5" customHeight="1">
      <c r="A495" s="10"/>
      <c r="B495" s="11"/>
      <c r="C495" s="12" t="s">
        <v>917</v>
      </c>
      <c r="D495" s="13"/>
    </row>
    <row r="496" spans="1:4" ht="19.5" customHeight="1">
      <c r="A496" s="14"/>
      <c r="B496" s="11"/>
      <c r="C496" s="12" t="s">
        <v>918</v>
      </c>
      <c r="D496" s="13"/>
    </row>
    <row r="497" spans="1:4" ht="19.5" customHeight="1">
      <c r="A497" s="10"/>
      <c r="B497" s="11"/>
      <c r="C497" s="12" t="s">
        <v>919</v>
      </c>
      <c r="D497" s="13"/>
    </row>
    <row r="498" spans="1:4" ht="19.5" customHeight="1">
      <c r="A498" s="15"/>
      <c r="B498" s="11"/>
      <c r="C498" s="12" t="s">
        <v>920</v>
      </c>
      <c r="D498" s="13">
        <v>430</v>
      </c>
    </row>
    <row r="499" spans="1:4" ht="19.5" customHeight="1">
      <c r="A499" s="15"/>
      <c r="B499" s="11"/>
      <c r="C499" s="12" t="s">
        <v>921</v>
      </c>
      <c r="D499" s="13"/>
    </row>
    <row r="500" spans="1:4" ht="19.5" customHeight="1">
      <c r="A500" s="15"/>
      <c r="B500" s="11"/>
      <c r="C500" s="12" t="s">
        <v>922</v>
      </c>
      <c r="D500" s="13">
        <v>16</v>
      </c>
    </row>
    <row r="501" spans="1:4" ht="19.5" customHeight="1">
      <c r="A501" s="15"/>
      <c r="B501" s="11"/>
      <c r="C501" s="12" t="s">
        <v>923</v>
      </c>
      <c r="D501" s="13">
        <v>1519</v>
      </c>
    </row>
    <row r="502" spans="1:4" ht="19.5" customHeight="1">
      <c r="A502" s="10"/>
      <c r="B502" s="11"/>
      <c r="C502" s="12" t="s">
        <v>585</v>
      </c>
      <c r="D502" s="13"/>
    </row>
    <row r="503" spans="1:4" ht="19.5" customHeight="1">
      <c r="A503" s="14"/>
      <c r="B503" s="11"/>
      <c r="C503" s="12" t="s">
        <v>924</v>
      </c>
      <c r="D503" s="13"/>
    </row>
    <row r="504" spans="1:4" ht="19.5" customHeight="1">
      <c r="A504" s="15"/>
      <c r="B504" s="11"/>
      <c r="C504" s="12" t="s">
        <v>589</v>
      </c>
      <c r="D504" s="13"/>
    </row>
    <row r="505" spans="1:4" ht="19.5" customHeight="1">
      <c r="A505" s="15"/>
      <c r="B505" s="11"/>
      <c r="C505" s="12" t="s">
        <v>925</v>
      </c>
      <c r="D505" s="13"/>
    </row>
    <row r="506" spans="1:4" ht="19.5" customHeight="1">
      <c r="A506" s="15"/>
      <c r="B506" s="11"/>
      <c r="C506" s="12" t="s">
        <v>926</v>
      </c>
      <c r="D506" s="13">
        <v>1176</v>
      </c>
    </row>
    <row r="507" spans="1:4" ht="19.5" customHeight="1">
      <c r="A507" s="15"/>
      <c r="B507" s="11"/>
      <c r="C507" s="12" t="s">
        <v>927</v>
      </c>
      <c r="D507" s="13">
        <v>2</v>
      </c>
    </row>
    <row r="508" spans="1:4" ht="19.5" customHeight="1">
      <c r="A508" s="15"/>
      <c r="B508" s="11"/>
      <c r="C508" s="12" t="s">
        <v>928</v>
      </c>
      <c r="D508" s="13">
        <v>187</v>
      </c>
    </row>
    <row r="509" spans="1:4" ht="19.5" customHeight="1">
      <c r="A509" s="15"/>
      <c r="B509" s="11"/>
      <c r="C509" s="12" t="s">
        <v>929</v>
      </c>
      <c r="D509" s="13">
        <v>154</v>
      </c>
    </row>
    <row r="510" spans="1:4" ht="19.5" customHeight="1">
      <c r="A510" s="15"/>
      <c r="B510" s="11"/>
      <c r="C510" s="12" t="s">
        <v>930</v>
      </c>
      <c r="D510" s="13">
        <v>2974</v>
      </c>
    </row>
    <row r="511" spans="1:4" ht="19.5" customHeight="1">
      <c r="A511" s="10"/>
      <c r="B511" s="11"/>
      <c r="C511" s="12" t="s">
        <v>585</v>
      </c>
      <c r="D511" s="13"/>
    </row>
    <row r="512" spans="1:4" ht="19.5" customHeight="1">
      <c r="A512" s="14"/>
      <c r="B512" s="11"/>
      <c r="C512" s="12" t="s">
        <v>587</v>
      </c>
      <c r="D512" s="13"/>
    </row>
    <row r="513" spans="1:4" ht="19.5" customHeight="1">
      <c r="A513" s="15"/>
      <c r="B513" s="11"/>
      <c r="C513" s="12" t="s">
        <v>589</v>
      </c>
      <c r="D513" s="13"/>
    </row>
    <row r="514" spans="1:4" ht="19.5" customHeight="1">
      <c r="A514" s="15"/>
      <c r="B514" s="11"/>
      <c r="C514" s="12" t="s">
        <v>931</v>
      </c>
      <c r="D514" s="13">
        <v>925</v>
      </c>
    </row>
    <row r="515" spans="1:4" ht="19.5" customHeight="1">
      <c r="A515" s="15"/>
      <c r="B515" s="11"/>
      <c r="C515" s="12" t="s">
        <v>932</v>
      </c>
      <c r="D515" s="13">
        <v>2049</v>
      </c>
    </row>
    <row r="516" spans="1:4" ht="19.5" customHeight="1">
      <c r="A516" s="16"/>
      <c r="B516" s="17"/>
      <c r="C516" s="18" t="s">
        <v>933</v>
      </c>
      <c r="D516" s="19"/>
    </row>
    <row r="517" spans="1:4" ht="19.5" customHeight="1">
      <c r="A517" s="10"/>
      <c r="B517" s="11"/>
      <c r="C517" s="12" t="s">
        <v>934</v>
      </c>
      <c r="D517" s="13">
        <v>5320</v>
      </c>
    </row>
    <row r="518" spans="1:4" ht="19.5" customHeight="1">
      <c r="A518" s="14"/>
      <c r="B518" s="11"/>
      <c r="C518" s="12" t="s">
        <v>935</v>
      </c>
      <c r="D518" s="13"/>
    </row>
    <row r="519" spans="1:4" ht="19.5" customHeight="1">
      <c r="A519" s="10"/>
      <c r="B519" s="11"/>
      <c r="C519" s="12" t="s">
        <v>936</v>
      </c>
      <c r="D519" s="13"/>
    </row>
    <row r="520" spans="1:4" ht="19.5" customHeight="1">
      <c r="A520" s="14"/>
      <c r="B520" s="11"/>
      <c r="C520" s="12" t="s">
        <v>937</v>
      </c>
      <c r="D520" s="13">
        <v>5320</v>
      </c>
    </row>
    <row r="521" spans="1:4" ht="19.5" customHeight="1">
      <c r="A521" s="15"/>
      <c r="B521" s="11"/>
      <c r="C521" s="12" t="s">
        <v>66</v>
      </c>
      <c r="D521" s="13">
        <v>45490</v>
      </c>
    </row>
    <row r="522" spans="1:4" ht="19.5" customHeight="1">
      <c r="A522" s="15"/>
      <c r="B522" s="11"/>
      <c r="C522" s="12" t="s">
        <v>938</v>
      </c>
      <c r="D522" s="13">
        <v>4039</v>
      </c>
    </row>
    <row r="523" spans="1:4" ht="19.5" customHeight="1">
      <c r="A523" s="15"/>
      <c r="B523" s="11"/>
      <c r="C523" s="12" t="s">
        <v>585</v>
      </c>
      <c r="D523" s="13">
        <v>3680</v>
      </c>
    </row>
    <row r="524" spans="1:4" ht="19.5" customHeight="1">
      <c r="A524" s="15"/>
      <c r="B524" s="11"/>
      <c r="C524" s="12" t="s">
        <v>587</v>
      </c>
      <c r="D524" s="13">
        <v>177</v>
      </c>
    </row>
    <row r="525" spans="1:4" ht="19.5" customHeight="1">
      <c r="A525" s="15"/>
      <c r="B525" s="11"/>
      <c r="C525" s="12" t="s">
        <v>589</v>
      </c>
      <c r="D525" s="13">
        <v>0</v>
      </c>
    </row>
    <row r="526" spans="1:4" ht="19.5" customHeight="1">
      <c r="A526" s="15"/>
      <c r="B526" s="11"/>
      <c r="C526" s="12" t="s">
        <v>939</v>
      </c>
      <c r="D526" s="13">
        <v>0</v>
      </c>
    </row>
    <row r="527" spans="1:4" ht="19.5" customHeight="1">
      <c r="A527" s="10"/>
      <c r="B527" s="11"/>
      <c r="C527" s="12" t="s">
        <v>940</v>
      </c>
      <c r="D527" s="13">
        <v>7</v>
      </c>
    </row>
    <row r="528" spans="1:4" ht="19.5" customHeight="1">
      <c r="A528" s="10"/>
      <c r="B528" s="11"/>
      <c r="C528" s="12" t="s">
        <v>941</v>
      </c>
      <c r="D528" s="13">
        <v>21</v>
      </c>
    </row>
    <row r="529" spans="1:4" ht="19.5" customHeight="1">
      <c r="A529" s="15"/>
      <c r="B529" s="11"/>
      <c r="C529" s="12" t="s">
        <v>942</v>
      </c>
      <c r="D529" s="13">
        <v>10</v>
      </c>
    </row>
    <row r="530" spans="1:4" ht="19.5" customHeight="1">
      <c r="A530" s="15"/>
      <c r="B530" s="11"/>
      <c r="C530" s="12" t="s">
        <v>639</v>
      </c>
      <c r="D530" s="13">
        <v>0</v>
      </c>
    </row>
    <row r="531" spans="1:4" ht="19.5" customHeight="1">
      <c r="A531" s="15"/>
      <c r="B531" s="11"/>
      <c r="C531" s="12" t="s">
        <v>943</v>
      </c>
      <c r="D531" s="13">
        <v>54</v>
      </c>
    </row>
    <row r="532" spans="1:4" ht="19.5" customHeight="1">
      <c r="A532" s="15"/>
      <c r="B532" s="11"/>
      <c r="C532" s="12" t="s">
        <v>944</v>
      </c>
      <c r="D532" s="13">
        <v>0</v>
      </c>
    </row>
    <row r="533" spans="1:4" ht="19.5" customHeight="1">
      <c r="A533" s="15"/>
      <c r="B533" s="11"/>
      <c r="C533" s="12" t="s">
        <v>945</v>
      </c>
      <c r="D533" s="13">
        <v>0</v>
      </c>
    </row>
    <row r="534" spans="1:4" ht="19.5" customHeight="1">
      <c r="A534" s="10"/>
      <c r="B534" s="11"/>
      <c r="C534" s="12" t="s">
        <v>946</v>
      </c>
      <c r="D534" s="13">
        <v>3</v>
      </c>
    </row>
    <row r="535" spans="1:4" ht="19.5" customHeight="1">
      <c r="A535" s="14"/>
      <c r="B535" s="11"/>
      <c r="C535" s="12" t="s">
        <v>947</v>
      </c>
      <c r="D535" s="13">
        <v>87</v>
      </c>
    </row>
    <row r="536" spans="1:4" ht="19.5" customHeight="1">
      <c r="A536" s="15"/>
      <c r="B536" s="11"/>
      <c r="C536" s="12" t="s">
        <v>948</v>
      </c>
      <c r="D536" s="13">
        <v>726</v>
      </c>
    </row>
    <row r="537" spans="1:4" ht="19.5" customHeight="1">
      <c r="A537" s="15"/>
      <c r="B537" s="11"/>
      <c r="C537" s="12" t="s">
        <v>585</v>
      </c>
      <c r="D537" s="13">
        <v>619</v>
      </c>
    </row>
    <row r="538" spans="1:4" ht="19.5" customHeight="1">
      <c r="A538" s="15"/>
      <c r="B538" s="11"/>
      <c r="C538" s="12" t="s">
        <v>587</v>
      </c>
      <c r="D538" s="13">
        <v>25</v>
      </c>
    </row>
    <row r="539" spans="1:4" ht="19.5" customHeight="1">
      <c r="A539" s="15"/>
      <c r="B539" s="11"/>
      <c r="C539" s="12" t="s">
        <v>589</v>
      </c>
      <c r="D539" s="13">
        <v>0</v>
      </c>
    </row>
    <row r="540" spans="1:4" ht="19.5" customHeight="1">
      <c r="A540" s="15"/>
      <c r="B540" s="11"/>
      <c r="C540" s="12" t="s">
        <v>949</v>
      </c>
      <c r="D540" s="13">
        <v>26</v>
      </c>
    </row>
    <row r="541" spans="1:4" ht="19.5" customHeight="1">
      <c r="A541" s="10"/>
      <c r="B541" s="11"/>
      <c r="C541" s="12" t="s">
        <v>950</v>
      </c>
      <c r="D541" s="13">
        <v>31</v>
      </c>
    </row>
    <row r="542" spans="1:4" ht="19.5" customHeight="1">
      <c r="A542" s="14"/>
      <c r="B542" s="11"/>
      <c r="C542" s="12" t="s">
        <v>951</v>
      </c>
      <c r="D542" s="13">
        <v>16</v>
      </c>
    </row>
    <row r="543" spans="1:4" ht="19.5" customHeight="1">
      <c r="A543" s="15"/>
      <c r="B543" s="11"/>
      <c r="C543" s="12" t="s">
        <v>952</v>
      </c>
      <c r="D543" s="13">
        <v>9</v>
      </c>
    </row>
    <row r="544" spans="1:4" ht="19.5" customHeight="1">
      <c r="A544" s="15"/>
      <c r="B544" s="11"/>
      <c r="C544" s="12" t="s">
        <v>953</v>
      </c>
      <c r="D544" s="13">
        <v>0</v>
      </c>
    </row>
    <row r="545" spans="1:4" ht="19.5" customHeight="1">
      <c r="A545" s="15"/>
      <c r="B545" s="11"/>
      <c r="C545" s="12" t="s">
        <v>954</v>
      </c>
      <c r="D545" s="13"/>
    </row>
    <row r="546" spans="1:4" ht="19.5" customHeight="1">
      <c r="A546" s="10"/>
      <c r="B546" s="11"/>
      <c r="C546" s="12" t="s">
        <v>955</v>
      </c>
      <c r="D546" s="13">
        <v>36213</v>
      </c>
    </row>
    <row r="547" spans="1:4" ht="19.5" customHeight="1">
      <c r="A547" s="14"/>
      <c r="B547" s="11"/>
      <c r="C547" s="12" t="s">
        <v>956</v>
      </c>
      <c r="D547" s="13"/>
    </row>
    <row r="548" spans="1:4" ht="19.5" customHeight="1">
      <c r="A548" s="16"/>
      <c r="B548" s="17"/>
      <c r="C548" s="18" t="s">
        <v>957</v>
      </c>
      <c r="D548" s="19"/>
    </row>
    <row r="549" spans="1:4" ht="19.5" customHeight="1">
      <c r="A549" s="15"/>
      <c r="B549" s="11"/>
      <c r="C549" s="12" t="s">
        <v>958</v>
      </c>
      <c r="D549" s="13">
        <v>783</v>
      </c>
    </row>
    <row r="550" spans="1:4" ht="19.5" customHeight="1">
      <c r="A550" s="15"/>
      <c r="B550" s="11"/>
      <c r="C550" s="12" t="s">
        <v>959</v>
      </c>
      <c r="D550" s="13"/>
    </row>
    <row r="551" spans="1:4" ht="19.5" customHeight="1">
      <c r="A551" s="15"/>
      <c r="B551" s="11"/>
      <c r="C551" s="12" t="s">
        <v>960</v>
      </c>
      <c r="D551" s="13"/>
    </row>
    <row r="552" spans="1:4" ht="19.5" customHeight="1">
      <c r="A552" s="15"/>
      <c r="B552" s="11"/>
      <c r="C552" s="12" t="s">
        <v>961</v>
      </c>
      <c r="D552" s="13"/>
    </row>
    <row r="553" spans="1:4" ht="19.5" customHeight="1">
      <c r="A553" s="10"/>
      <c r="B553" s="11"/>
      <c r="C553" s="12" t="s">
        <v>962</v>
      </c>
      <c r="D553" s="13">
        <v>35430</v>
      </c>
    </row>
    <row r="554" spans="1:4" ht="19.5" customHeight="1">
      <c r="A554" s="14"/>
      <c r="B554" s="11"/>
      <c r="C554" s="12" t="s">
        <v>963</v>
      </c>
      <c r="D554" s="13"/>
    </row>
    <row r="555" spans="1:4" ht="19.5" customHeight="1">
      <c r="A555" s="15"/>
      <c r="B555" s="11"/>
      <c r="C555" s="12" t="s">
        <v>964</v>
      </c>
      <c r="D555" s="13">
        <v>569</v>
      </c>
    </row>
    <row r="556" spans="1:4" ht="19.5" customHeight="1">
      <c r="A556" s="15"/>
      <c r="B556" s="11"/>
      <c r="C556" s="12" t="s">
        <v>965</v>
      </c>
      <c r="D556" s="13"/>
    </row>
    <row r="557" spans="1:4" ht="19.5" customHeight="1">
      <c r="A557" s="15"/>
      <c r="B557" s="11"/>
      <c r="C557" s="12" t="s">
        <v>966</v>
      </c>
      <c r="D557" s="13"/>
    </row>
    <row r="558" spans="1:4" ht="19.5" customHeight="1">
      <c r="A558" s="10"/>
      <c r="B558" s="11"/>
      <c r="C558" s="12" t="s">
        <v>967</v>
      </c>
      <c r="D558" s="13">
        <v>569</v>
      </c>
    </row>
    <row r="559" spans="1:4" ht="19.5" customHeight="1">
      <c r="A559" s="10"/>
      <c r="B559" s="11"/>
      <c r="C559" s="12" t="s">
        <v>968</v>
      </c>
      <c r="D559" s="13">
        <v>161</v>
      </c>
    </row>
    <row r="560" spans="1:4" ht="19.5" customHeight="1">
      <c r="A560" s="15"/>
      <c r="B560" s="11"/>
      <c r="C560" s="12" t="s">
        <v>969</v>
      </c>
      <c r="D560" s="13"/>
    </row>
    <row r="561" spans="1:4" ht="19.5" customHeight="1">
      <c r="A561" s="15"/>
      <c r="B561" s="11"/>
      <c r="C561" s="12" t="s">
        <v>970</v>
      </c>
      <c r="D561" s="13"/>
    </row>
    <row r="562" spans="1:4" ht="19.5" customHeight="1">
      <c r="A562" s="15"/>
      <c r="B562" s="11"/>
      <c r="C562" s="12" t="s">
        <v>971</v>
      </c>
      <c r="D562" s="13"/>
    </row>
    <row r="563" spans="1:4" ht="19.5" customHeight="1">
      <c r="A563" s="15"/>
      <c r="B563" s="11"/>
      <c r="C563" s="12" t="s">
        <v>972</v>
      </c>
      <c r="D563" s="13">
        <v>135</v>
      </c>
    </row>
    <row r="564" spans="1:4" ht="19.5" customHeight="1">
      <c r="A564" s="15"/>
      <c r="B564" s="11"/>
      <c r="C564" s="12" t="s">
        <v>973</v>
      </c>
      <c r="D564" s="13"/>
    </row>
    <row r="565" spans="1:4" ht="19.5" customHeight="1">
      <c r="A565" s="10"/>
      <c r="B565" s="11"/>
      <c r="C565" s="12" t="s">
        <v>974</v>
      </c>
      <c r="D565" s="13"/>
    </row>
    <row r="566" spans="1:4" ht="19.5" customHeight="1">
      <c r="A566" s="14"/>
      <c r="B566" s="11"/>
      <c r="C566" s="12" t="s">
        <v>975</v>
      </c>
      <c r="D566" s="13"/>
    </row>
    <row r="567" spans="1:4" ht="19.5" customHeight="1">
      <c r="A567" s="15"/>
      <c r="B567" s="11"/>
      <c r="C567" s="12" t="s">
        <v>976</v>
      </c>
      <c r="D567" s="13"/>
    </row>
    <row r="568" spans="1:4" ht="19.5" customHeight="1">
      <c r="A568" s="15"/>
      <c r="B568" s="11"/>
      <c r="C568" s="12" t="s">
        <v>977</v>
      </c>
      <c r="D568" s="13">
        <v>26</v>
      </c>
    </row>
    <row r="569" spans="1:4" ht="19.5" customHeight="1">
      <c r="A569" s="15"/>
      <c r="B569" s="11"/>
      <c r="C569" s="12" t="s">
        <v>978</v>
      </c>
      <c r="D569" s="13">
        <v>0</v>
      </c>
    </row>
    <row r="570" spans="1:4" ht="19.5" customHeight="1">
      <c r="A570" s="15"/>
      <c r="B570" s="11"/>
      <c r="C570" s="12" t="s">
        <v>979</v>
      </c>
      <c r="D570" s="13"/>
    </row>
    <row r="571" spans="1:4" ht="19.5" customHeight="1">
      <c r="A571" s="15"/>
      <c r="B571" s="11"/>
      <c r="C571" s="12" t="s">
        <v>980</v>
      </c>
      <c r="D571" s="13"/>
    </row>
    <row r="572" spans="1:4" ht="19.5" customHeight="1">
      <c r="A572" s="10"/>
      <c r="B572" s="11"/>
      <c r="C572" s="12" t="s">
        <v>981</v>
      </c>
      <c r="D572" s="13"/>
    </row>
    <row r="573" spans="1:4" ht="19.5" customHeight="1">
      <c r="A573" s="14"/>
      <c r="B573" s="11"/>
      <c r="C573" s="12" t="s">
        <v>982</v>
      </c>
      <c r="D573" s="13"/>
    </row>
    <row r="574" spans="1:4" ht="19.5" customHeight="1">
      <c r="A574" s="10"/>
      <c r="B574" s="11"/>
      <c r="C574" s="12" t="s">
        <v>983</v>
      </c>
      <c r="D574" s="13"/>
    </row>
    <row r="575" spans="1:4" ht="19.5" customHeight="1">
      <c r="A575" s="14"/>
      <c r="B575" s="11"/>
      <c r="C575" s="12" t="s">
        <v>984</v>
      </c>
      <c r="D575" s="13"/>
    </row>
    <row r="576" spans="1:4" ht="19.5" customHeight="1">
      <c r="A576" s="15"/>
      <c r="B576" s="11"/>
      <c r="C576" s="12" t="s">
        <v>985</v>
      </c>
      <c r="D576" s="13"/>
    </row>
    <row r="577" spans="1:4" ht="19.5" customHeight="1">
      <c r="A577" s="15"/>
      <c r="B577" s="11"/>
      <c r="C577" s="12" t="s">
        <v>986</v>
      </c>
      <c r="D577" s="13">
        <v>915</v>
      </c>
    </row>
    <row r="578" spans="1:4" ht="19.5" customHeight="1">
      <c r="A578" s="15"/>
      <c r="B578" s="11"/>
      <c r="C578" s="12" t="s">
        <v>987</v>
      </c>
      <c r="D578" s="13"/>
    </row>
    <row r="579" spans="1:4" ht="19.5" customHeight="1">
      <c r="A579" s="15"/>
      <c r="B579" s="11"/>
      <c r="C579" s="12" t="s">
        <v>988</v>
      </c>
      <c r="D579" s="13">
        <v>708</v>
      </c>
    </row>
    <row r="580" spans="1:4" ht="19.5" customHeight="1">
      <c r="A580" s="16"/>
      <c r="B580" s="17"/>
      <c r="C580" s="18" t="s">
        <v>989</v>
      </c>
      <c r="D580" s="19">
        <v>207</v>
      </c>
    </row>
    <row r="581" spans="1:4" ht="19.5" customHeight="1">
      <c r="A581" s="10"/>
      <c r="B581" s="11"/>
      <c r="C581" s="12" t="s">
        <v>990</v>
      </c>
      <c r="D581" s="13"/>
    </row>
    <row r="582" spans="1:4" ht="19.5" customHeight="1">
      <c r="A582" s="14"/>
      <c r="B582" s="11"/>
      <c r="C582" s="12" t="s">
        <v>991</v>
      </c>
      <c r="D582" s="13"/>
    </row>
    <row r="583" spans="1:4" ht="19.5" customHeight="1">
      <c r="A583" s="15"/>
      <c r="B583" s="11"/>
      <c r="C583" s="12" t="s">
        <v>992</v>
      </c>
      <c r="D583" s="13"/>
    </row>
    <row r="584" spans="1:4" ht="19.5" customHeight="1">
      <c r="A584" s="15"/>
      <c r="B584" s="11"/>
      <c r="C584" s="12" t="s">
        <v>993</v>
      </c>
      <c r="D584" s="13">
        <v>0</v>
      </c>
    </row>
    <row r="585" spans="1:4" ht="19.5" customHeight="1">
      <c r="A585" s="15"/>
      <c r="B585" s="11"/>
      <c r="C585" s="12" t="s">
        <v>994</v>
      </c>
      <c r="D585" s="13"/>
    </row>
    <row r="586" spans="1:4" ht="19.5" customHeight="1">
      <c r="A586" s="15"/>
      <c r="B586" s="11"/>
      <c r="C586" s="12" t="s">
        <v>995</v>
      </c>
      <c r="D586" s="13"/>
    </row>
    <row r="587" spans="1:4" ht="19.5" customHeight="1">
      <c r="A587" s="15"/>
      <c r="B587" s="11"/>
      <c r="C587" s="12" t="s">
        <v>996</v>
      </c>
      <c r="D587" s="13"/>
    </row>
    <row r="588" spans="1:4" ht="19.5" customHeight="1">
      <c r="A588" s="15"/>
      <c r="B588" s="11"/>
      <c r="C588" s="12" t="s">
        <v>997</v>
      </c>
      <c r="D588" s="13"/>
    </row>
    <row r="589" spans="1:4" ht="19.5" customHeight="1">
      <c r="A589" s="14"/>
      <c r="B589" s="11"/>
      <c r="C589" s="12" t="s">
        <v>998</v>
      </c>
      <c r="D589" s="13"/>
    </row>
    <row r="590" spans="1:4" ht="19.5" customHeight="1">
      <c r="A590" s="15"/>
      <c r="B590" s="11"/>
      <c r="C590" s="12" t="s">
        <v>999</v>
      </c>
      <c r="D590" s="13"/>
    </row>
    <row r="591" spans="1:4" ht="19.5" customHeight="1">
      <c r="A591" s="15"/>
      <c r="B591" s="11"/>
      <c r="C591" s="12" t="s">
        <v>1000</v>
      </c>
      <c r="D591" s="13">
        <v>1308</v>
      </c>
    </row>
    <row r="592" spans="1:4" ht="19.5" customHeight="1">
      <c r="A592" s="15"/>
      <c r="B592" s="11"/>
      <c r="C592" s="12" t="s">
        <v>585</v>
      </c>
      <c r="D592" s="13">
        <v>189</v>
      </c>
    </row>
    <row r="593" spans="1:4" ht="19.5" customHeight="1">
      <c r="A593" s="10"/>
      <c r="B593" s="11"/>
      <c r="C593" s="12" t="s">
        <v>587</v>
      </c>
      <c r="D593" s="13">
        <v>18</v>
      </c>
    </row>
    <row r="594" spans="1:4" ht="19.5" customHeight="1">
      <c r="A594" s="14"/>
      <c r="B594" s="11"/>
      <c r="C594" s="12" t="s">
        <v>589</v>
      </c>
      <c r="D594" s="13">
        <v>0</v>
      </c>
    </row>
    <row r="595" spans="1:4" ht="19.5" customHeight="1">
      <c r="A595" s="15"/>
      <c r="B595" s="11"/>
      <c r="C595" s="12" t="s">
        <v>1001</v>
      </c>
      <c r="D595" s="13">
        <v>23</v>
      </c>
    </row>
    <row r="596" spans="1:4" ht="19.5" customHeight="1">
      <c r="A596" s="15"/>
      <c r="B596" s="11"/>
      <c r="C596" s="12" t="s">
        <v>1002</v>
      </c>
      <c r="D596" s="13">
        <v>52</v>
      </c>
    </row>
    <row r="597" spans="1:4" ht="19.5" customHeight="1">
      <c r="A597" s="15"/>
      <c r="B597" s="11"/>
      <c r="C597" s="12" t="s">
        <v>1003</v>
      </c>
      <c r="D597" s="13">
        <v>0</v>
      </c>
    </row>
    <row r="598" spans="1:4" ht="19.5" customHeight="1">
      <c r="A598" s="15"/>
      <c r="B598" s="11"/>
      <c r="C598" s="12" t="s">
        <v>1004</v>
      </c>
      <c r="D598" s="13">
        <v>0</v>
      </c>
    </row>
    <row r="599" spans="1:4" ht="19.5" customHeight="1">
      <c r="A599" s="15"/>
      <c r="B599" s="11"/>
      <c r="C599" s="12" t="s">
        <v>1005</v>
      </c>
      <c r="D599" s="13">
        <v>1026</v>
      </c>
    </row>
    <row r="600" spans="1:4" ht="19.5" customHeight="1">
      <c r="A600" s="10"/>
      <c r="B600" s="11"/>
      <c r="C600" s="12" t="s">
        <v>1006</v>
      </c>
      <c r="D600" s="13">
        <v>226</v>
      </c>
    </row>
    <row r="601" spans="1:4" ht="19.5" customHeight="1">
      <c r="A601" s="14"/>
      <c r="B601" s="11"/>
      <c r="C601" s="12" t="s">
        <v>585</v>
      </c>
      <c r="D601" s="13">
        <v>140</v>
      </c>
    </row>
    <row r="602" spans="1:4" ht="19.5" customHeight="1">
      <c r="A602" s="15"/>
      <c r="B602" s="11"/>
      <c r="C602" s="12" t="s">
        <v>587</v>
      </c>
      <c r="D602" s="13">
        <v>17</v>
      </c>
    </row>
    <row r="603" spans="1:4" ht="19.5" customHeight="1">
      <c r="A603" s="15"/>
      <c r="B603" s="11"/>
      <c r="C603" s="12" t="s">
        <v>589</v>
      </c>
      <c r="D603" s="13">
        <v>0</v>
      </c>
    </row>
    <row r="604" spans="1:4" ht="19.5" customHeight="1">
      <c r="A604" s="15"/>
      <c r="B604" s="11"/>
      <c r="C604" s="12" t="s">
        <v>1007</v>
      </c>
      <c r="D604" s="13">
        <v>69</v>
      </c>
    </row>
    <row r="605" spans="1:4" ht="19.5" customHeight="1">
      <c r="A605" s="15"/>
      <c r="B605" s="11"/>
      <c r="C605" s="12" t="s">
        <v>1008</v>
      </c>
      <c r="D605" s="13">
        <v>0</v>
      </c>
    </row>
    <row r="606" spans="1:4" ht="19.5" customHeight="1">
      <c r="A606" s="15"/>
      <c r="B606" s="11"/>
      <c r="C606" s="12" t="s">
        <v>1009</v>
      </c>
      <c r="D606" s="13"/>
    </row>
    <row r="607" spans="1:4" ht="19.5" customHeight="1">
      <c r="A607" s="10"/>
      <c r="B607" s="11"/>
      <c r="C607" s="12" t="s">
        <v>1010</v>
      </c>
      <c r="D607" s="13"/>
    </row>
    <row r="608" spans="1:4" ht="19.5" customHeight="1">
      <c r="A608" s="14"/>
      <c r="B608" s="11"/>
      <c r="C608" s="12" t="s">
        <v>1011</v>
      </c>
      <c r="D608" s="13"/>
    </row>
    <row r="609" spans="1:4" ht="19.5" customHeight="1">
      <c r="A609" s="15"/>
      <c r="B609" s="11"/>
      <c r="C609" s="12" t="s">
        <v>1012</v>
      </c>
      <c r="D609" s="13"/>
    </row>
    <row r="610" spans="1:4" ht="19.5" customHeight="1">
      <c r="A610" s="15"/>
      <c r="B610" s="11"/>
      <c r="C610" s="12" t="s">
        <v>1013</v>
      </c>
      <c r="D610" s="13"/>
    </row>
    <row r="611" spans="1:4" ht="19.5" customHeight="1">
      <c r="A611" s="15"/>
      <c r="B611" s="11"/>
      <c r="C611" s="12" t="s">
        <v>1014</v>
      </c>
      <c r="D611" s="13"/>
    </row>
    <row r="612" spans="1:4" ht="19.5" customHeight="1">
      <c r="A612" s="22"/>
      <c r="B612" s="17"/>
      <c r="C612" s="18" t="s">
        <v>1015</v>
      </c>
      <c r="D612" s="19"/>
    </row>
    <row r="613" spans="1:4" ht="19.5" customHeight="1">
      <c r="A613" s="14"/>
      <c r="B613" s="11"/>
      <c r="C613" s="12" t="s">
        <v>1016</v>
      </c>
      <c r="D613" s="13"/>
    </row>
    <row r="614" spans="1:4" ht="19.5" customHeight="1">
      <c r="A614" s="15"/>
      <c r="B614" s="11"/>
      <c r="C614" s="12" t="s">
        <v>1017</v>
      </c>
      <c r="D614" s="13"/>
    </row>
    <row r="615" spans="1:4" ht="19.5" customHeight="1">
      <c r="A615" s="14"/>
      <c r="B615" s="11"/>
      <c r="C615" s="12" t="s">
        <v>1018</v>
      </c>
      <c r="D615" s="13"/>
    </row>
    <row r="616" spans="1:4" ht="19.5" customHeight="1">
      <c r="A616" s="15"/>
      <c r="B616" s="11"/>
      <c r="C616" s="12" t="s">
        <v>1019</v>
      </c>
      <c r="D616" s="13"/>
    </row>
    <row r="617" spans="1:4" ht="19.5" customHeight="1">
      <c r="A617" s="15"/>
      <c r="B617" s="11"/>
      <c r="C617" s="12" t="s">
        <v>1020</v>
      </c>
      <c r="D617" s="13">
        <v>235</v>
      </c>
    </row>
    <row r="618" spans="1:4" ht="19.5" customHeight="1">
      <c r="A618" s="15"/>
      <c r="B618" s="11"/>
      <c r="C618" s="12" t="s">
        <v>1021</v>
      </c>
      <c r="D618" s="13">
        <v>235</v>
      </c>
    </row>
    <row r="619" spans="1:4" ht="19.5" customHeight="1">
      <c r="A619" s="10"/>
      <c r="B619" s="11"/>
      <c r="C619" s="12" t="s">
        <v>1022</v>
      </c>
      <c r="D619" s="13"/>
    </row>
    <row r="620" spans="1:4" ht="19.5" customHeight="1">
      <c r="A620" s="14"/>
      <c r="B620" s="11"/>
      <c r="C620" s="12" t="s">
        <v>1023</v>
      </c>
      <c r="D620" s="13"/>
    </row>
    <row r="621" spans="1:4" ht="19.5" customHeight="1">
      <c r="A621" s="14"/>
      <c r="B621" s="11"/>
      <c r="C621" s="12" t="s">
        <v>1024</v>
      </c>
      <c r="D621" s="13"/>
    </row>
    <row r="622" spans="1:4" ht="19.5" customHeight="1">
      <c r="A622" s="15"/>
      <c r="B622" s="11"/>
      <c r="C622" s="12" t="s">
        <v>1025</v>
      </c>
      <c r="D622" s="13"/>
    </row>
    <row r="623" spans="1:4" ht="19.5" customHeight="1">
      <c r="A623" s="15"/>
      <c r="B623" s="11"/>
      <c r="C623" s="12" t="s">
        <v>1026</v>
      </c>
      <c r="D623" s="13"/>
    </row>
    <row r="624" spans="1:4" ht="19.5" customHeight="1">
      <c r="A624" s="15"/>
      <c r="B624" s="11"/>
      <c r="C624" s="12" t="s">
        <v>1027</v>
      </c>
      <c r="D624" s="13"/>
    </row>
    <row r="625" spans="1:4" ht="19.5" customHeight="1">
      <c r="A625" s="15"/>
      <c r="B625" s="11"/>
      <c r="C625" s="12" t="s">
        <v>1028</v>
      </c>
      <c r="D625" s="13"/>
    </row>
    <row r="626" spans="1:4" ht="19.5" customHeight="1">
      <c r="A626" s="10"/>
      <c r="B626" s="11"/>
      <c r="C626" s="12" t="s">
        <v>1029</v>
      </c>
      <c r="D626" s="13"/>
    </row>
    <row r="627" spans="1:4" ht="19.5" customHeight="1">
      <c r="A627" s="14"/>
      <c r="B627" s="11"/>
      <c r="C627" s="12" t="s">
        <v>1030</v>
      </c>
      <c r="D627" s="13"/>
    </row>
    <row r="628" spans="1:4" ht="19.5" customHeight="1">
      <c r="A628" s="15"/>
      <c r="B628" s="11"/>
      <c r="C628" s="12" t="s">
        <v>1031</v>
      </c>
      <c r="D628" s="13"/>
    </row>
    <row r="629" spans="1:4" ht="19.5" customHeight="1">
      <c r="A629" s="15"/>
      <c r="B629" s="11"/>
      <c r="C629" s="12" t="s">
        <v>1032</v>
      </c>
      <c r="D629" s="13">
        <v>158</v>
      </c>
    </row>
    <row r="630" spans="1:4" ht="19.5" customHeight="1">
      <c r="A630" s="15"/>
      <c r="B630" s="11"/>
      <c r="C630" s="12" t="s">
        <v>585</v>
      </c>
      <c r="D630" s="13"/>
    </row>
    <row r="631" spans="1:4" ht="19.5" customHeight="1">
      <c r="A631" s="15"/>
      <c r="B631" s="11"/>
      <c r="C631" s="12" t="s">
        <v>587</v>
      </c>
      <c r="D631" s="13"/>
    </row>
    <row r="632" spans="1:4" ht="19.5" customHeight="1">
      <c r="A632" s="15"/>
      <c r="B632" s="11"/>
      <c r="C632" s="12" t="s">
        <v>589</v>
      </c>
      <c r="D632" s="13"/>
    </row>
    <row r="633" spans="1:4" ht="19.5" customHeight="1">
      <c r="A633" s="10"/>
      <c r="B633" s="11"/>
      <c r="C633" s="12" t="s">
        <v>1033</v>
      </c>
      <c r="D633" s="13">
        <v>158</v>
      </c>
    </row>
    <row r="634" spans="1:4" ht="19.5" customHeight="1">
      <c r="A634" s="14"/>
      <c r="B634" s="11"/>
      <c r="C634" s="12" t="s">
        <v>1034</v>
      </c>
      <c r="D634" s="13"/>
    </row>
    <row r="635" spans="1:4" ht="19.5" customHeight="1">
      <c r="A635" s="10"/>
      <c r="B635" s="11"/>
      <c r="C635" s="12" t="s">
        <v>603</v>
      </c>
      <c r="D635" s="13"/>
    </row>
    <row r="636" spans="1:4" ht="19.5" customHeight="1">
      <c r="A636" s="14"/>
      <c r="B636" s="11"/>
      <c r="C636" s="12" t="s">
        <v>1035</v>
      </c>
      <c r="D636" s="13"/>
    </row>
    <row r="637" spans="1:4" ht="19.5" customHeight="1">
      <c r="A637" s="15"/>
      <c r="B637" s="11"/>
      <c r="C637" s="12" t="s">
        <v>1036</v>
      </c>
      <c r="D637" s="13">
        <v>940</v>
      </c>
    </row>
    <row r="638" spans="1:4" ht="19.5" customHeight="1">
      <c r="A638" s="15"/>
      <c r="B638" s="11"/>
      <c r="C638" s="12" t="s">
        <v>477</v>
      </c>
      <c r="D638" s="13">
        <v>40044</v>
      </c>
    </row>
    <row r="639" spans="1:4" ht="19.5" customHeight="1">
      <c r="A639" s="15"/>
      <c r="B639" s="11"/>
      <c r="C639" s="12" t="s">
        <v>1037</v>
      </c>
      <c r="D639" s="13">
        <v>650</v>
      </c>
    </row>
    <row r="640" spans="1:4" ht="19.5" customHeight="1">
      <c r="A640" s="15"/>
      <c r="B640" s="11"/>
      <c r="C640" s="12" t="s">
        <v>585</v>
      </c>
      <c r="D640" s="13">
        <v>596</v>
      </c>
    </row>
    <row r="641" spans="1:4" ht="19.5" customHeight="1">
      <c r="A641" s="15"/>
      <c r="B641" s="11"/>
      <c r="C641" s="12" t="s">
        <v>587</v>
      </c>
      <c r="D641" s="13">
        <v>54</v>
      </c>
    </row>
    <row r="642" spans="1:4" ht="19.5" customHeight="1">
      <c r="A642" s="10"/>
      <c r="B642" s="11"/>
      <c r="C642" s="12" t="s">
        <v>589</v>
      </c>
      <c r="D642" s="13">
        <v>0</v>
      </c>
    </row>
    <row r="643" spans="1:4" ht="19.5" customHeight="1">
      <c r="A643" s="14"/>
      <c r="B643" s="11"/>
      <c r="C643" s="12" t="s">
        <v>1038</v>
      </c>
      <c r="D643" s="13">
        <v>0</v>
      </c>
    </row>
    <row r="644" spans="1:4" ht="19.5" customHeight="1">
      <c r="A644" s="16"/>
      <c r="B644" s="17"/>
      <c r="C644" s="18" t="s">
        <v>1039</v>
      </c>
      <c r="D644" s="19">
        <v>10764</v>
      </c>
    </row>
    <row r="645" spans="1:4" ht="19.5" customHeight="1">
      <c r="A645" s="15"/>
      <c r="B645" s="11"/>
      <c r="C645" s="12" t="s">
        <v>1040</v>
      </c>
      <c r="D645" s="13">
        <v>6693</v>
      </c>
    </row>
    <row r="646" spans="1:4" ht="19.5" customHeight="1">
      <c r="A646" s="14"/>
      <c r="B646" s="11"/>
      <c r="C646" s="12" t="s">
        <v>1041</v>
      </c>
      <c r="D646" s="13">
        <v>3071</v>
      </c>
    </row>
    <row r="647" spans="1:4" ht="19.5" customHeight="1">
      <c r="A647" s="15"/>
      <c r="B647" s="11"/>
      <c r="C647" s="12" t="s">
        <v>1042</v>
      </c>
      <c r="D647" s="13">
        <v>438</v>
      </c>
    </row>
    <row r="648" spans="1:4" ht="19.5" customHeight="1">
      <c r="A648" s="15"/>
      <c r="B648" s="11"/>
      <c r="C648" s="12" t="s">
        <v>1043</v>
      </c>
      <c r="D648" s="13">
        <v>0</v>
      </c>
    </row>
    <row r="649" spans="1:4" ht="19.5" customHeight="1">
      <c r="A649" s="10"/>
      <c r="B649" s="11"/>
      <c r="C649" s="12" t="s">
        <v>1044</v>
      </c>
      <c r="D649" s="13">
        <v>0</v>
      </c>
    </row>
    <row r="650" spans="1:4" ht="19.5" customHeight="1">
      <c r="A650" s="14"/>
      <c r="B650" s="11"/>
      <c r="C650" s="12" t="s">
        <v>1045</v>
      </c>
      <c r="D650" s="13">
        <v>0</v>
      </c>
    </row>
    <row r="651" spans="1:4" ht="19.5" customHeight="1">
      <c r="A651" s="15"/>
      <c r="B651" s="11"/>
      <c r="C651" s="12" t="s">
        <v>1046</v>
      </c>
      <c r="D651" s="13">
        <v>0</v>
      </c>
    </row>
    <row r="652" spans="1:4" ht="19.5" customHeight="1">
      <c r="A652" s="15"/>
      <c r="B652" s="11"/>
      <c r="C652" s="12" t="s">
        <v>1047</v>
      </c>
      <c r="D652" s="13">
        <v>0</v>
      </c>
    </row>
    <row r="653" spans="1:4" ht="19.5" customHeight="1">
      <c r="A653" s="15"/>
      <c r="B653" s="11"/>
      <c r="C653" s="12" t="s">
        <v>1048</v>
      </c>
      <c r="D653" s="13">
        <v>0</v>
      </c>
    </row>
    <row r="654" spans="1:4" ht="19.5" customHeight="1">
      <c r="A654" s="15"/>
      <c r="B654" s="11"/>
      <c r="C654" s="12" t="s">
        <v>1049</v>
      </c>
      <c r="D654" s="13">
        <v>0</v>
      </c>
    </row>
    <row r="655" spans="1:4" ht="19.5" customHeight="1">
      <c r="A655" s="10"/>
      <c r="B655" s="11"/>
      <c r="C655" s="12" t="s">
        <v>1050</v>
      </c>
      <c r="D655" s="13">
        <v>0</v>
      </c>
    </row>
    <row r="656" spans="1:4" ht="19.5" customHeight="1">
      <c r="A656" s="14"/>
      <c r="B656" s="11"/>
      <c r="C656" s="12" t="s">
        <v>1051</v>
      </c>
      <c r="D656" s="13">
        <v>562</v>
      </c>
    </row>
    <row r="657" spans="1:4" ht="19.5" customHeight="1">
      <c r="A657" s="15"/>
      <c r="B657" s="11"/>
      <c r="C657" s="12" t="s">
        <v>1052</v>
      </c>
      <c r="D657" s="13">
        <v>0</v>
      </c>
    </row>
    <row r="658" spans="1:4" ht="19.5" customHeight="1">
      <c r="A658" s="14"/>
      <c r="B658" s="11"/>
      <c r="C658" s="12" t="s">
        <v>1053</v>
      </c>
      <c r="D658" s="13"/>
    </row>
    <row r="659" spans="1:4" ht="19.5" customHeight="1">
      <c r="A659" s="15"/>
      <c r="B659" s="11"/>
      <c r="C659" s="12" t="s">
        <v>1054</v>
      </c>
      <c r="D659" s="13"/>
    </row>
    <row r="660" spans="1:4" ht="19.5" customHeight="1">
      <c r="A660" s="15"/>
      <c r="B660" s="11"/>
      <c r="C660" s="12" t="s">
        <v>1055</v>
      </c>
      <c r="D660" s="13"/>
    </row>
    <row r="661" spans="1:4" ht="19.5" customHeight="1">
      <c r="A661" s="15"/>
      <c r="B661" s="11"/>
      <c r="C661" s="12" t="s">
        <v>1056</v>
      </c>
      <c r="D661" s="23">
        <v>2217.83057985099</v>
      </c>
    </row>
    <row r="662" spans="1:4" ht="19.5" customHeight="1">
      <c r="A662" s="15"/>
      <c r="B662" s="11"/>
      <c r="C662" s="12" t="s">
        <v>1057</v>
      </c>
      <c r="D662" s="23">
        <v>1176</v>
      </c>
    </row>
    <row r="663" spans="1:4" ht="19.5" customHeight="1">
      <c r="A663" s="15"/>
      <c r="B663" s="11"/>
      <c r="C663" s="12" t="s">
        <v>1058</v>
      </c>
      <c r="D663" s="23">
        <v>243</v>
      </c>
    </row>
    <row r="664" spans="1:4" ht="19.5" customHeight="1">
      <c r="A664" s="15"/>
      <c r="B664" s="11"/>
      <c r="C664" s="12" t="s">
        <v>1059</v>
      </c>
      <c r="D664" s="23">
        <v>0</v>
      </c>
    </row>
    <row r="665" spans="1:4" ht="19.5" customHeight="1">
      <c r="A665" s="15"/>
      <c r="B665" s="11"/>
      <c r="C665" s="12" t="s">
        <v>1060</v>
      </c>
      <c r="D665" s="23">
        <v>0</v>
      </c>
    </row>
    <row r="666" spans="1:4" ht="19.5" customHeight="1">
      <c r="A666" s="15"/>
      <c r="B666" s="11"/>
      <c r="C666" s="12" t="s">
        <v>1061</v>
      </c>
      <c r="D666" s="23">
        <v>192</v>
      </c>
    </row>
    <row r="667" spans="1:4" ht="19.5" customHeight="1">
      <c r="A667" s="15"/>
      <c r="B667" s="11"/>
      <c r="C667" s="12" t="s">
        <v>1062</v>
      </c>
      <c r="D667" s="23">
        <v>214.83057985098799</v>
      </c>
    </row>
    <row r="668" spans="1:4" ht="19.5" customHeight="1">
      <c r="A668" s="15"/>
      <c r="B668" s="11"/>
      <c r="C668" s="12" t="s">
        <v>1063</v>
      </c>
      <c r="D668" s="23">
        <v>0</v>
      </c>
    </row>
    <row r="669" spans="1:4" ht="19.5" customHeight="1">
      <c r="A669" s="15"/>
      <c r="B669" s="11"/>
      <c r="C669" s="12" t="s">
        <v>1064</v>
      </c>
      <c r="D669" s="23">
        <v>6</v>
      </c>
    </row>
    <row r="670" spans="1:4" ht="19.5" customHeight="1">
      <c r="A670" s="15"/>
      <c r="B670" s="11"/>
      <c r="C670" s="12" t="s">
        <v>1065</v>
      </c>
      <c r="D670" s="23">
        <v>225</v>
      </c>
    </row>
    <row r="671" spans="1:4" ht="19.5" customHeight="1">
      <c r="A671" s="15"/>
      <c r="B671" s="11"/>
      <c r="C671" s="12" t="s">
        <v>1066</v>
      </c>
      <c r="D671" s="23">
        <v>0</v>
      </c>
    </row>
    <row r="672" spans="1:4" ht="19.5" customHeight="1">
      <c r="A672" s="15"/>
      <c r="B672" s="11"/>
      <c r="C672" s="12" t="s">
        <v>1067</v>
      </c>
      <c r="D672" s="23">
        <v>161</v>
      </c>
    </row>
    <row r="673" spans="1:4" ht="19.5" customHeight="1">
      <c r="A673" s="15"/>
      <c r="B673" s="11"/>
      <c r="C673" s="12" t="s">
        <v>1068</v>
      </c>
      <c r="D673" s="23">
        <v>3</v>
      </c>
    </row>
    <row r="674" spans="1:4" ht="19.5" customHeight="1">
      <c r="A674" s="15"/>
      <c r="B674" s="11"/>
      <c r="C674" s="12" t="s">
        <v>1069</v>
      </c>
      <c r="D674" s="23">
        <v>3</v>
      </c>
    </row>
    <row r="675" spans="1:4" ht="19.5" customHeight="1">
      <c r="A675" s="15"/>
      <c r="B675" s="11"/>
      <c r="C675" s="12" t="s">
        <v>1070</v>
      </c>
      <c r="D675" s="23"/>
    </row>
    <row r="676" spans="1:4" ht="19.5" customHeight="1">
      <c r="A676" s="15"/>
      <c r="B676" s="11"/>
      <c r="C676" s="12" t="s">
        <v>1071</v>
      </c>
      <c r="D676" s="23">
        <v>492</v>
      </c>
    </row>
    <row r="677" spans="1:4" ht="19.5" customHeight="1">
      <c r="A677" s="15"/>
      <c r="B677" s="11"/>
      <c r="C677" s="12" t="s">
        <v>1072</v>
      </c>
      <c r="D677" s="23">
        <v>286</v>
      </c>
    </row>
    <row r="678" spans="1:4" ht="19.5" customHeight="1">
      <c r="A678" s="15"/>
      <c r="B678" s="11"/>
      <c r="C678" s="12" t="s">
        <v>1073</v>
      </c>
      <c r="D678" s="23">
        <v>0</v>
      </c>
    </row>
    <row r="679" spans="1:4" ht="19.5" customHeight="1">
      <c r="A679" s="15"/>
      <c r="B679" s="11"/>
      <c r="C679" s="12" t="s">
        <v>1074</v>
      </c>
      <c r="D679" s="23">
        <v>206</v>
      </c>
    </row>
    <row r="680" spans="1:4" ht="19.5" customHeight="1">
      <c r="A680" s="15"/>
      <c r="B680" s="11"/>
      <c r="C680" s="12" t="s">
        <v>1075</v>
      </c>
      <c r="D680" s="23">
        <v>847</v>
      </c>
    </row>
    <row r="681" spans="1:4" ht="19.5" customHeight="1">
      <c r="A681" s="15"/>
      <c r="B681" s="11"/>
      <c r="C681" s="12" t="s">
        <v>1076</v>
      </c>
      <c r="D681" s="23"/>
    </row>
    <row r="682" spans="1:4" ht="19.5" customHeight="1">
      <c r="A682" s="15"/>
      <c r="B682" s="11"/>
      <c r="C682" s="12" t="s">
        <v>1077</v>
      </c>
      <c r="D682" s="23"/>
    </row>
    <row r="683" spans="1:4" ht="19.5" customHeight="1">
      <c r="A683" s="15"/>
      <c r="B683" s="11"/>
      <c r="C683" s="12" t="s">
        <v>1078</v>
      </c>
      <c r="D683" s="23"/>
    </row>
    <row r="684" spans="1:4" ht="19.5" customHeight="1">
      <c r="A684" s="15"/>
      <c r="B684" s="11"/>
      <c r="C684" s="12" t="s">
        <v>1079</v>
      </c>
      <c r="D684" s="23">
        <v>847</v>
      </c>
    </row>
    <row r="685" spans="1:4" ht="19.5" customHeight="1">
      <c r="A685" s="15"/>
      <c r="B685" s="11"/>
      <c r="C685" s="12" t="s">
        <v>1080</v>
      </c>
      <c r="D685" s="23">
        <v>24844</v>
      </c>
    </row>
    <row r="686" spans="1:4" ht="19.5" customHeight="1">
      <c r="A686" s="15"/>
      <c r="B686" s="11"/>
      <c r="C686" s="12" t="s">
        <v>1081</v>
      </c>
      <c r="D686" s="23"/>
    </row>
    <row r="687" spans="1:4" ht="19.5" customHeight="1">
      <c r="A687" s="15"/>
      <c r="B687" s="11"/>
      <c r="C687" s="12" t="s">
        <v>1082</v>
      </c>
      <c r="D687" s="23">
        <v>22127</v>
      </c>
    </row>
    <row r="688" spans="1:4" ht="19.5" customHeight="1">
      <c r="A688" s="15"/>
      <c r="B688" s="11"/>
      <c r="C688" s="12" t="s">
        <v>1083</v>
      </c>
      <c r="D688" s="23">
        <v>2717</v>
      </c>
    </row>
    <row r="689" spans="1:4" ht="19.5" customHeight="1">
      <c r="A689" s="15"/>
      <c r="B689" s="11"/>
      <c r="C689" s="12" t="s">
        <v>1084</v>
      </c>
      <c r="D689" s="23"/>
    </row>
    <row r="690" spans="1:4" ht="19.5" customHeight="1">
      <c r="A690" s="15"/>
      <c r="B690" s="11"/>
      <c r="C690" s="12" t="s">
        <v>1085</v>
      </c>
      <c r="D690" s="23"/>
    </row>
    <row r="691" spans="1:4" ht="19.5" customHeight="1">
      <c r="A691" s="15"/>
      <c r="B691" s="11"/>
      <c r="C691" s="12" t="s">
        <v>1086</v>
      </c>
      <c r="D691" s="23"/>
    </row>
    <row r="692" spans="1:4" ht="19.5" customHeight="1">
      <c r="A692" s="15"/>
      <c r="B692" s="11"/>
      <c r="C692" s="12" t="s">
        <v>1087</v>
      </c>
      <c r="D692" s="23"/>
    </row>
    <row r="693" spans="1:4" ht="19.5" customHeight="1">
      <c r="A693" s="15"/>
      <c r="B693" s="11"/>
      <c r="C693" s="12" t="s">
        <v>1088</v>
      </c>
      <c r="D693" s="23"/>
    </row>
    <row r="694" spans="1:4" ht="19.5" customHeight="1">
      <c r="A694" s="15"/>
      <c r="B694" s="11"/>
      <c r="C694" s="12" t="s">
        <v>1089</v>
      </c>
      <c r="D694" s="23"/>
    </row>
    <row r="695" spans="1:4" ht="19.5" customHeight="1">
      <c r="A695" s="15"/>
      <c r="B695" s="11"/>
      <c r="C695" s="12" t="s">
        <v>1090</v>
      </c>
      <c r="D695" s="23"/>
    </row>
    <row r="696" spans="1:4" ht="19.5" customHeight="1">
      <c r="A696" s="15"/>
      <c r="B696" s="11"/>
      <c r="C696" s="12" t="s">
        <v>1091</v>
      </c>
      <c r="D696" s="23"/>
    </row>
    <row r="697" spans="1:4" ht="19.5" customHeight="1">
      <c r="A697" s="15"/>
      <c r="B697" s="11"/>
      <c r="C697" s="12" t="s">
        <v>585</v>
      </c>
      <c r="D697" s="23"/>
    </row>
    <row r="698" spans="1:4" ht="19.5" customHeight="1">
      <c r="A698" s="15"/>
      <c r="B698" s="11"/>
      <c r="C698" s="12" t="s">
        <v>587</v>
      </c>
      <c r="D698" s="23"/>
    </row>
    <row r="699" spans="1:4" ht="19.5" customHeight="1">
      <c r="A699" s="15"/>
      <c r="B699" s="11"/>
      <c r="C699" s="12" t="s">
        <v>589</v>
      </c>
      <c r="D699" s="23"/>
    </row>
    <row r="700" spans="1:4" ht="19.5" customHeight="1">
      <c r="A700" s="15"/>
      <c r="B700" s="11"/>
      <c r="C700" s="12" t="s">
        <v>639</v>
      </c>
      <c r="D700" s="23"/>
    </row>
    <row r="701" spans="1:4" ht="19.5" customHeight="1">
      <c r="A701" s="15"/>
      <c r="B701" s="11"/>
      <c r="C701" s="12" t="s">
        <v>1092</v>
      </c>
      <c r="D701" s="23"/>
    </row>
    <row r="702" spans="1:4" ht="19.5" customHeight="1">
      <c r="A702" s="15"/>
      <c r="B702" s="11"/>
      <c r="C702" s="12" t="s">
        <v>1093</v>
      </c>
      <c r="D702" s="23"/>
    </row>
    <row r="703" spans="1:4" ht="19.5" customHeight="1">
      <c r="A703" s="15"/>
      <c r="B703" s="11"/>
      <c r="C703" s="12" t="s">
        <v>603</v>
      </c>
      <c r="D703" s="23"/>
    </row>
    <row r="704" spans="1:4" ht="19.5" customHeight="1">
      <c r="A704" s="15"/>
      <c r="B704" s="11"/>
      <c r="C704" s="12" t="s">
        <v>1094</v>
      </c>
      <c r="D704" s="23"/>
    </row>
    <row r="705" spans="1:4" ht="19.5" customHeight="1">
      <c r="A705" s="15"/>
      <c r="B705" s="11"/>
      <c r="C705" s="12" t="s">
        <v>1095</v>
      </c>
      <c r="D705" s="23">
        <v>226</v>
      </c>
    </row>
    <row r="706" spans="1:4" ht="19.5" customHeight="1">
      <c r="A706" s="15"/>
      <c r="B706" s="11"/>
      <c r="C706" s="12" t="s">
        <v>1096</v>
      </c>
      <c r="D706" s="23">
        <v>226</v>
      </c>
    </row>
    <row r="707" spans="1:4" ht="19.5" customHeight="1">
      <c r="A707" s="15"/>
      <c r="B707" s="11"/>
      <c r="C707" s="12" t="s">
        <v>1097</v>
      </c>
      <c r="D707" s="23"/>
    </row>
    <row r="708" spans="1:4" ht="19.5" customHeight="1">
      <c r="A708" s="15"/>
      <c r="B708" s="11"/>
      <c r="C708" s="12" t="s">
        <v>1098</v>
      </c>
      <c r="D708" s="23"/>
    </row>
    <row r="709" spans="1:4" ht="19.5" customHeight="1">
      <c r="A709" s="15"/>
      <c r="B709" s="11"/>
      <c r="C709" s="12" t="s">
        <v>68</v>
      </c>
      <c r="D709" s="23">
        <v>6086</v>
      </c>
    </row>
    <row r="710" spans="1:4" ht="19.5" customHeight="1">
      <c r="A710" s="15"/>
      <c r="B710" s="11"/>
      <c r="C710" s="12" t="s">
        <v>1099</v>
      </c>
      <c r="D710" s="23">
        <v>1112</v>
      </c>
    </row>
    <row r="711" spans="1:4" ht="19.5" customHeight="1">
      <c r="A711" s="15"/>
      <c r="B711" s="11"/>
      <c r="C711" s="12" t="s">
        <v>585</v>
      </c>
      <c r="D711" s="23">
        <v>596</v>
      </c>
    </row>
    <row r="712" spans="1:4" ht="19.5" customHeight="1">
      <c r="A712" s="15"/>
      <c r="B712" s="11"/>
      <c r="C712" s="12" t="s">
        <v>587</v>
      </c>
      <c r="D712" s="23">
        <v>0</v>
      </c>
    </row>
    <row r="713" spans="1:4" ht="19.5" customHeight="1">
      <c r="A713" s="15"/>
      <c r="B713" s="11"/>
      <c r="C713" s="12" t="s">
        <v>589</v>
      </c>
      <c r="D713" s="23">
        <v>0</v>
      </c>
    </row>
    <row r="714" spans="1:4" ht="19.5" customHeight="1">
      <c r="A714" s="15"/>
      <c r="B714" s="11"/>
      <c r="C714" s="12" t="s">
        <v>1100</v>
      </c>
      <c r="D714" s="23">
        <v>0</v>
      </c>
    </row>
    <row r="715" spans="1:4" ht="19.5" customHeight="1">
      <c r="A715" s="15"/>
      <c r="B715" s="11"/>
      <c r="C715" s="12" t="s">
        <v>1101</v>
      </c>
      <c r="D715" s="23">
        <v>0</v>
      </c>
    </row>
    <row r="716" spans="1:4" ht="19.5" customHeight="1">
      <c r="A716" s="15"/>
      <c r="B716" s="11"/>
      <c r="C716" s="12" t="s">
        <v>1102</v>
      </c>
      <c r="D716" s="23">
        <v>0</v>
      </c>
    </row>
    <row r="717" spans="1:4" ht="19.5" customHeight="1">
      <c r="A717" s="15"/>
      <c r="B717" s="11"/>
      <c r="C717" s="12" t="s">
        <v>1103</v>
      </c>
      <c r="D717" s="23">
        <v>0</v>
      </c>
    </row>
    <row r="718" spans="1:4" ht="19.5" customHeight="1">
      <c r="A718" s="15"/>
      <c r="B718" s="11"/>
      <c r="C718" s="12" t="s">
        <v>1104</v>
      </c>
      <c r="D718" s="23">
        <v>516</v>
      </c>
    </row>
    <row r="719" spans="1:4" ht="19.5" customHeight="1">
      <c r="A719" s="15"/>
      <c r="B719" s="11"/>
      <c r="C719" s="12" t="s">
        <v>1105</v>
      </c>
      <c r="D719" s="23">
        <v>0</v>
      </c>
    </row>
    <row r="720" spans="1:4" ht="19.5" customHeight="1">
      <c r="A720" s="15"/>
      <c r="B720" s="11"/>
      <c r="C720" s="12" t="s">
        <v>1106</v>
      </c>
      <c r="D720" s="23"/>
    </row>
    <row r="721" spans="1:4" ht="19.5" customHeight="1">
      <c r="A721" s="15"/>
      <c r="B721" s="11"/>
      <c r="C721" s="12" t="s">
        <v>1107</v>
      </c>
      <c r="D721" s="23"/>
    </row>
    <row r="722" spans="1:4" ht="19.5" customHeight="1">
      <c r="A722" s="15"/>
      <c r="B722" s="11"/>
      <c r="C722" s="12" t="s">
        <v>1108</v>
      </c>
      <c r="D722" s="23"/>
    </row>
    <row r="723" spans="1:4" ht="19.5" customHeight="1">
      <c r="A723" s="15"/>
      <c r="B723" s="11"/>
      <c r="C723" s="12" t="s">
        <v>1109</v>
      </c>
      <c r="D723" s="23">
        <v>1531</v>
      </c>
    </row>
    <row r="724" spans="1:4" ht="19.5" customHeight="1">
      <c r="A724" s="15"/>
      <c r="B724" s="11"/>
      <c r="C724" s="12" t="s">
        <v>1110</v>
      </c>
      <c r="D724" s="23">
        <v>125</v>
      </c>
    </row>
    <row r="725" spans="1:4" ht="19.5" customHeight="1">
      <c r="A725" s="15"/>
      <c r="B725" s="11"/>
      <c r="C725" s="12" t="s">
        <v>1111</v>
      </c>
      <c r="D725" s="23">
        <v>14</v>
      </c>
    </row>
    <row r="726" spans="1:4" ht="19.5" customHeight="1">
      <c r="A726" s="15"/>
      <c r="B726" s="11"/>
      <c r="C726" s="12" t="s">
        <v>1112</v>
      </c>
      <c r="D726" s="23">
        <v>0</v>
      </c>
    </row>
    <row r="727" spans="1:4" ht="19.5" customHeight="1">
      <c r="A727" s="15"/>
      <c r="B727" s="11"/>
      <c r="C727" s="12" t="s">
        <v>1113</v>
      </c>
      <c r="D727" s="23">
        <v>0</v>
      </c>
    </row>
    <row r="728" spans="1:4" ht="19.5" customHeight="1">
      <c r="A728" s="15"/>
      <c r="B728" s="11"/>
      <c r="C728" s="12" t="s">
        <v>1114</v>
      </c>
      <c r="D728" s="23">
        <v>0</v>
      </c>
    </row>
    <row r="729" spans="1:4" ht="19.5" customHeight="1">
      <c r="A729" s="15"/>
      <c r="B729" s="11"/>
      <c r="C729" s="12" t="s">
        <v>1115</v>
      </c>
      <c r="D729" s="23">
        <v>0</v>
      </c>
    </row>
    <row r="730" spans="1:4" ht="19.5" customHeight="1">
      <c r="A730" s="15"/>
      <c r="B730" s="11"/>
      <c r="C730" s="12" t="s">
        <v>1116</v>
      </c>
      <c r="D730" s="23">
        <v>1392</v>
      </c>
    </row>
    <row r="731" spans="1:4" ht="19.5" customHeight="1">
      <c r="A731" s="15"/>
      <c r="B731" s="11"/>
      <c r="C731" s="12" t="s">
        <v>1117</v>
      </c>
      <c r="D731" s="23">
        <v>0</v>
      </c>
    </row>
    <row r="732" spans="1:4" ht="19.5" customHeight="1">
      <c r="A732" s="15"/>
      <c r="B732" s="11"/>
      <c r="C732" s="12" t="s">
        <v>1118</v>
      </c>
      <c r="D732" s="23"/>
    </row>
    <row r="733" spans="1:4" ht="19.5" customHeight="1">
      <c r="A733" s="15"/>
      <c r="B733" s="11"/>
      <c r="C733" s="12" t="s">
        <v>1119</v>
      </c>
      <c r="D733" s="23"/>
    </row>
    <row r="734" spans="1:4" ht="19.5" customHeight="1">
      <c r="A734" s="15"/>
      <c r="B734" s="11"/>
      <c r="C734" s="12" t="s">
        <v>1120</v>
      </c>
      <c r="D734" s="23"/>
    </row>
    <row r="735" spans="1:4" ht="19.5" customHeight="1">
      <c r="A735" s="15"/>
      <c r="B735" s="11"/>
      <c r="C735" s="12" t="s">
        <v>1121</v>
      </c>
      <c r="D735" s="23"/>
    </row>
    <row r="736" spans="1:4" ht="19.5" customHeight="1">
      <c r="A736" s="15"/>
      <c r="B736" s="11"/>
      <c r="C736" s="12" t="s">
        <v>1122</v>
      </c>
      <c r="D736" s="23"/>
    </row>
    <row r="737" spans="1:4" ht="19.5" customHeight="1">
      <c r="A737" s="15"/>
      <c r="B737" s="11"/>
      <c r="C737" s="12" t="s">
        <v>1123</v>
      </c>
      <c r="D737" s="23">
        <v>0</v>
      </c>
    </row>
    <row r="738" spans="1:4" ht="19.5" customHeight="1">
      <c r="A738" s="15"/>
      <c r="B738" s="11"/>
      <c r="C738" s="12" t="s">
        <v>1124</v>
      </c>
      <c r="D738" s="23"/>
    </row>
    <row r="739" spans="1:4" ht="19.5" customHeight="1">
      <c r="A739" s="15"/>
      <c r="B739" s="11"/>
      <c r="C739" s="12" t="s">
        <v>1125</v>
      </c>
      <c r="D739" s="23"/>
    </row>
    <row r="740" spans="1:4" ht="19.5" customHeight="1">
      <c r="A740" s="15"/>
      <c r="B740" s="11"/>
      <c r="C740" s="12" t="s">
        <v>1126</v>
      </c>
      <c r="D740" s="23"/>
    </row>
    <row r="741" spans="1:4" ht="19.5" customHeight="1">
      <c r="A741" s="15"/>
      <c r="B741" s="11"/>
      <c r="C741" s="12" t="s">
        <v>1127</v>
      </c>
      <c r="D741" s="23"/>
    </row>
    <row r="742" spans="1:4" ht="19.5" customHeight="1">
      <c r="A742" s="15"/>
      <c r="B742" s="11"/>
      <c r="C742" s="12" t="s">
        <v>1128</v>
      </c>
      <c r="D742" s="23"/>
    </row>
    <row r="743" spans="1:4" ht="19.5" customHeight="1">
      <c r="A743" s="15"/>
      <c r="B743" s="11"/>
      <c r="C743" s="12" t="s">
        <v>1129</v>
      </c>
      <c r="D743" s="23"/>
    </row>
    <row r="744" spans="1:4" ht="19.5" customHeight="1">
      <c r="A744" s="15"/>
      <c r="B744" s="11"/>
      <c r="C744" s="12" t="s">
        <v>1130</v>
      </c>
      <c r="D744" s="23"/>
    </row>
    <row r="745" spans="1:4" ht="19.5" customHeight="1">
      <c r="A745" s="15"/>
      <c r="B745" s="11"/>
      <c r="C745" s="12" t="s">
        <v>1131</v>
      </c>
      <c r="D745" s="23"/>
    </row>
    <row r="746" spans="1:4" ht="19.5" customHeight="1">
      <c r="A746" s="15"/>
      <c r="B746" s="11"/>
      <c r="C746" s="12" t="s">
        <v>1132</v>
      </c>
      <c r="D746" s="23"/>
    </row>
    <row r="747" spans="1:4" ht="19.5" customHeight="1">
      <c r="A747" s="15"/>
      <c r="B747" s="11"/>
      <c r="C747" s="12" t="s">
        <v>1133</v>
      </c>
      <c r="D747" s="23"/>
    </row>
    <row r="748" spans="1:4" ht="19.5" customHeight="1">
      <c r="A748" s="15"/>
      <c r="B748" s="11"/>
      <c r="C748" s="12" t="s">
        <v>1134</v>
      </c>
      <c r="D748" s="23"/>
    </row>
    <row r="749" spans="1:4" ht="19.5" customHeight="1">
      <c r="A749" s="15"/>
      <c r="B749" s="11"/>
      <c r="C749" s="12" t="s">
        <v>1135</v>
      </c>
      <c r="D749" s="23"/>
    </row>
    <row r="750" spans="1:4" ht="19.5" customHeight="1">
      <c r="A750" s="15"/>
      <c r="B750" s="11"/>
      <c r="C750" s="12" t="s">
        <v>1136</v>
      </c>
      <c r="D750" s="23"/>
    </row>
    <row r="751" spans="1:4" ht="19.5" customHeight="1">
      <c r="A751" s="15"/>
      <c r="B751" s="11"/>
      <c r="C751" s="12" t="s">
        <v>1137</v>
      </c>
      <c r="D751" s="23"/>
    </row>
    <row r="752" spans="1:4" ht="19.5" customHeight="1">
      <c r="A752" s="15"/>
      <c r="B752" s="11"/>
      <c r="C752" s="12" t="s">
        <v>1138</v>
      </c>
      <c r="D752" s="23"/>
    </row>
    <row r="753" spans="1:4" ht="19.5" customHeight="1">
      <c r="A753" s="15"/>
      <c r="B753" s="11"/>
      <c r="C753" s="12" t="s">
        <v>1139</v>
      </c>
      <c r="D753" s="23"/>
    </row>
    <row r="754" spans="1:4" ht="19.5" customHeight="1">
      <c r="A754" s="15"/>
      <c r="B754" s="11"/>
      <c r="C754" s="12" t="s">
        <v>1140</v>
      </c>
      <c r="D754" s="23"/>
    </row>
    <row r="755" spans="1:4" ht="19.5" customHeight="1">
      <c r="A755" s="15"/>
      <c r="B755" s="11"/>
      <c r="C755" s="12" t="s">
        <v>1141</v>
      </c>
      <c r="D755" s="23"/>
    </row>
    <row r="756" spans="1:4" ht="19.5" customHeight="1">
      <c r="A756" s="15"/>
      <c r="B756" s="11"/>
      <c r="C756" s="12" t="s">
        <v>1142</v>
      </c>
      <c r="D756" s="23"/>
    </row>
    <row r="757" spans="1:4" ht="19.5" customHeight="1">
      <c r="A757" s="15"/>
      <c r="B757" s="11"/>
      <c r="C757" s="12" t="s">
        <v>1143</v>
      </c>
      <c r="D757" s="23">
        <v>29</v>
      </c>
    </row>
    <row r="758" spans="1:4" ht="19.5" customHeight="1">
      <c r="A758" s="15"/>
      <c r="B758" s="11"/>
      <c r="C758" s="12" t="s">
        <v>1144</v>
      </c>
      <c r="D758" s="23">
        <v>3414</v>
      </c>
    </row>
    <row r="759" spans="1:4" ht="19.5" customHeight="1">
      <c r="A759" s="15"/>
      <c r="B759" s="11"/>
      <c r="C759" s="12" t="s">
        <v>1145</v>
      </c>
      <c r="D759" s="23">
        <v>3414</v>
      </c>
    </row>
    <row r="760" spans="1:4" ht="19.5" customHeight="1">
      <c r="A760" s="15"/>
      <c r="B760" s="11"/>
      <c r="C760" s="12" t="s">
        <v>1146</v>
      </c>
      <c r="D760" s="23"/>
    </row>
    <row r="761" spans="1:4" ht="19.5" customHeight="1">
      <c r="A761" s="15"/>
      <c r="B761" s="11"/>
      <c r="C761" s="12" t="s">
        <v>1147</v>
      </c>
      <c r="D761" s="23"/>
    </row>
    <row r="762" spans="1:4" ht="19.5" customHeight="1">
      <c r="A762" s="15"/>
      <c r="B762" s="11"/>
      <c r="C762" s="12" t="s">
        <v>1148</v>
      </c>
      <c r="D762" s="23"/>
    </row>
    <row r="763" spans="1:4" ht="19.5" customHeight="1">
      <c r="A763" s="15"/>
      <c r="B763" s="11"/>
      <c r="C763" s="12" t="s">
        <v>1149</v>
      </c>
      <c r="D763" s="23"/>
    </row>
    <row r="764" spans="1:4" ht="19.5" customHeight="1">
      <c r="A764" s="15"/>
      <c r="B764" s="11"/>
      <c r="C764" s="12" t="s">
        <v>1150</v>
      </c>
      <c r="D764" s="23"/>
    </row>
    <row r="765" spans="1:4" ht="19.5" customHeight="1">
      <c r="A765" s="15"/>
      <c r="B765" s="11"/>
      <c r="C765" s="12" t="s">
        <v>1151</v>
      </c>
      <c r="D765" s="23"/>
    </row>
    <row r="766" spans="1:4" ht="19.5" customHeight="1">
      <c r="A766" s="15"/>
      <c r="B766" s="11"/>
      <c r="C766" s="12" t="s">
        <v>1152</v>
      </c>
      <c r="D766" s="23"/>
    </row>
    <row r="767" spans="1:4" ht="19.5" customHeight="1">
      <c r="A767" s="15"/>
      <c r="B767" s="11"/>
      <c r="C767" s="12" t="s">
        <v>585</v>
      </c>
      <c r="D767" s="23"/>
    </row>
    <row r="768" spans="1:4" ht="19.5" customHeight="1">
      <c r="A768" s="15"/>
      <c r="B768" s="11"/>
      <c r="C768" s="12" t="s">
        <v>587</v>
      </c>
      <c r="D768" s="23"/>
    </row>
    <row r="769" spans="1:4" ht="19.5" customHeight="1">
      <c r="A769" s="15"/>
      <c r="B769" s="11"/>
      <c r="C769" s="12" t="s">
        <v>589</v>
      </c>
      <c r="D769" s="23"/>
    </row>
    <row r="770" spans="1:4" ht="19.5" customHeight="1">
      <c r="A770" s="15"/>
      <c r="B770" s="11"/>
      <c r="C770" s="12" t="s">
        <v>1153</v>
      </c>
      <c r="D770" s="23"/>
    </row>
    <row r="771" spans="1:4" ht="19.5" customHeight="1">
      <c r="A771" s="15"/>
      <c r="B771" s="11"/>
      <c r="C771" s="12" t="s">
        <v>1154</v>
      </c>
      <c r="D771" s="23"/>
    </row>
    <row r="772" spans="1:4" ht="19.5" customHeight="1">
      <c r="A772" s="15"/>
      <c r="B772" s="11"/>
      <c r="C772" s="12" t="s">
        <v>1155</v>
      </c>
      <c r="D772" s="23"/>
    </row>
    <row r="773" spans="1:4" ht="19.5" customHeight="1">
      <c r="A773" s="15"/>
      <c r="B773" s="11"/>
      <c r="C773" s="12" t="s">
        <v>1156</v>
      </c>
      <c r="D773" s="23"/>
    </row>
    <row r="774" spans="1:4" ht="19.5" customHeight="1">
      <c r="A774" s="15"/>
      <c r="B774" s="11"/>
      <c r="C774" s="12" t="s">
        <v>1157</v>
      </c>
      <c r="D774" s="23"/>
    </row>
    <row r="775" spans="1:4" ht="19.5" customHeight="1">
      <c r="A775" s="15"/>
      <c r="B775" s="11"/>
      <c r="C775" s="12" t="s">
        <v>1158</v>
      </c>
      <c r="D775" s="23"/>
    </row>
    <row r="776" spans="1:4" ht="19.5" customHeight="1">
      <c r="A776" s="15"/>
      <c r="B776" s="11"/>
      <c r="C776" s="12" t="s">
        <v>1159</v>
      </c>
      <c r="D776" s="23"/>
    </row>
    <row r="777" spans="1:4" ht="19.5" customHeight="1">
      <c r="A777" s="15"/>
      <c r="B777" s="11"/>
      <c r="C777" s="12" t="s">
        <v>639</v>
      </c>
      <c r="D777" s="23"/>
    </row>
    <row r="778" spans="1:4" ht="19.5" customHeight="1">
      <c r="A778" s="15"/>
      <c r="B778" s="11"/>
      <c r="C778" s="12" t="s">
        <v>1160</v>
      </c>
      <c r="D778" s="23"/>
    </row>
    <row r="779" spans="1:4" ht="19.5" customHeight="1">
      <c r="A779" s="15"/>
      <c r="B779" s="11"/>
      <c r="C779" s="12" t="s">
        <v>603</v>
      </c>
      <c r="D779" s="23"/>
    </row>
    <row r="780" spans="1:4" ht="19.5" customHeight="1">
      <c r="A780" s="15"/>
      <c r="B780" s="11"/>
      <c r="C780" s="12" t="s">
        <v>1161</v>
      </c>
      <c r="D780" s="23"/>
    </row>
    <row r="781" spans="1:4" ht="19.5" customHeight="1">
      <c r="A781" s="15"/>
      <c r="B781" s="11"/>
      <c r="C781" s="12" t="s">
        <v>1162</v>
      </c>
      <c r="D781" s="23"/>
    </row>
    <row r="782" spans="1:4" ht="19.5" customHeight="1">
      <c r="A782" s="15"/>
      <c r="B782" s="11"/>
      <c r="C782" s="12" t="s">
        <v>69</v>
      </c>
      <c r="D782" s="23">
        <v>2897</v>
      </c>
    </row>
    <row r="783" spans="1:4" ht="19.5" customHeight="1">
      <c r="A783" s="15"/>
      <c r="B783" s="11"/>
      <c r="C783" s="12" t="s">
        <v>1163</v>
      </c>
      <c r="D783" s="23">
        <v>2897</v>
      </c>
    </row>
    <row r="784" spans="1:4" ht="19.5" customHeight="1">
      <c r="A784" s="15"/>
      <c r="B784" s="11"/>
      <c r="C784" s="12" t="s">
        <v>1164</v>
      </c>
      <c r="D784" s="23">
        <v>1647</v>
      </c>
    </row>
    <row r="785" spans="1:4" ht="19.5" customHeight="1">
      <c r="A785" s="15"/>
      <c r="B785" s="11"/>
      <c r="C785" s="12" t="s">
        <v>1165</v>
      </c>
      <c r="D785" s="23">
        <v>8</v>
      </c>
    </row>
    <row r="786" spans="1:4" ht="19.5" customHeight="1">
      <c r="A786" s="15"/>
      <c r="B786" s="11"/>
      <c r="C786" s="12" t="s">
        <v>1166</v>
      </c>
      <c r="D786" s="23">
        <v>0</v>
      </c>
    </row>
    <row r="787" spans="1:4" ht="19.5" customHeight="1">
      <c r="A787" s="15"/>
      <c r="B787" s="11"/>
      <c r="C787" s="12" t="s">
        <v>1167</v>
      </c>
      <c r="D787" s="23">
        <v>0</v>
      </c>
    </row>
    <row r="788" spans="1:4" ht="19.5" customHeight="1">
      <c r="A788" s="15"/>
      <c r="B788" s="11"/>
      <c r="C788" s="12" t="s">
        <v>1168</v>
      </c>
      <c r="D788" s="23">
        <v>0</v>
      </c>
    </row>
    <row r="789" spans="1:4" ht="19.5" customHeight="1">
      <c r="A789" s="15"/>
      <c r="B789" s="11"/>
      <c r="C789" s="12" t="s">
        <v>1169</v>
      </c>
      <c r="D789" s="23">
        <v>1097</v>
      </c>
    </row>
    <row r="790" spans="1:4" ht="19.5" customHeight="1">
      <c r="A790" s="15"/>
      <c r="B790" s="11"/>
      <c r="C790" s="12" t="s">
        <v>1170</v>
      </c>
      <c r="D790" s="23">
        <v>0</v>
      </c>
    </row>
    <row r="791" spans="1:4" ht="19.5" customHeight="1">
      <c r="A791" s="15"/>
      <c r="B791" s="11"/>
      <c r="C791" s="12" t="s">
        <v>1171</v>
      </c>
      <c r="D791" s="23">
        <v>0</v>
      </c>
    </row>
    <row r="792" spans="1:4" ht="19.5" customHeight="1">
      <c r="A792" s="15"/>
      <c r="B792" s="11"/>
      <c r="C792" s="12" t="s">
        <v>1172</v>
      </c>
      <c r="D792" s="23">
        <v>0</v>
      </c>
    </row>
    <row r="793" spans="1:4" ht="19.5" customHeight="1">
      <c r="A793" s="15"/>
      <c r="B793" s="11"/>
      <c r="C793" s="12" t="s">
        <v>1173</v>
      </c>
      <c r="D793" s="23">
        <v>145</v>
      </c>
    </row>
    <row r="794" spans="1:4" ht="19.5" customHeight="1">
      <c r="A794" s="15"/>
      <c r="B794" s="11"/>
      <c r="C794" s="12" t="s">
        <v>1174</v>
      </c>
      <c r="D794" s="23">
        <v>0</v>
      </c>
    </row>
    <row r="795" spans="1:4" ht="19.5" customHeight="1">
      <c r="A795" s="15"/>
      <c r="B795" s="11"/>
      <c r="C795" s="12" t="s">
        <v>1175</v>
      </c>
      <c r="D795" s="23">
        <v>0</v>
      </c>
    </row>
    <row r="796" spans="1:4" ht="19.5" customHeight="1">
      <c r="A796" s="15"/>
      <c r="B796" s="11"/>
      <c r="C796" s="12" t="s">
        <v>1176</v>
      </c>
      <c r="D796" s="23"/>
    </row>
    <row r="797" spans="1:4" ht="19.5" customHeight="1">
      <c r="A797" s="15"/>
      <c r="B797" s="11"/>
      <c r="C797" s="12" t="s">
        <v>1177</v>
      </c>
      <c r="D797" s="23"/>
    </row>
    <row r="798" spans="1:4" ht="19.5" customHeight="1">
      <c r="A798" s="15"/>
      <c r="B798" s="11"/>
      <c r="C798" s="12" t="s">
        <v>1178</v>
      </c>
      <c r="D798" s="23"/>
    </row>
    <row r="799" spans="1:4" ht="19.5" customHeight="1">
      <c r="A799" s="15"/>
      <c r="B799" s="11"/>
      <c r="C799" s="12" t="s">
        <v>1179</v>
      </c>
      <c r="D799" s="23"/>
    </row>
    <row r="800" spans="1:4" ht="19.5" customHeight="1">
      <c r="A800" s="15"/>
      <c r="B800" s="11"/>
      <c r="C800" s="12" t="s">
        <v>1180</v>
      </c>
      <c r="D800" s="23"/>
    </row>
    <row r="801" spans="1:4" ht="19.5" customHeight="1">
      <c r="A801" s="15"/>
      <c r="B801" s="11"/>
      <c r="C801" s="12" t="s">
        <v>70</v>
      </c>
      <c r="D801" s="23">
        <v>26029</v>
      </c>
    </row>
    <row r="802" spans="1:4" ht="19.5" customHeight="1">
      <c r="A802" s="15"/>
      <c r="B802" s="11"/>
      <c r="C802" s="12" t="s">
        <v>1181</v>
      </c>
      <c r="D802" s="23">
        <v>12418</v>
      </c>
    </row>
    <row r="803" spans="1:4" ht="19.5" customHeight="1">
      <c r="A803" s="15"/>
      <c r="B803" s="11"/>
      <c r="C803" s="12" t="s">
        <v>1164</v>
      </c>
      <c r="D803" s="23">
        <v>1652</v>
      </c>
    </row>
    <row r="804" spans="1:4" ht="19.5" customHeight="1">
      <c r="A804" s="15"/>
      <c r="B804" s="11"/>
      <c r="C804" s="12" t="s">
        <v>1165</v>
      </c>
      <c r="D804" s="23">
        <v>23</v>
      </c>
    </row>
    <row r="805" spans="1:4" ht="19.5" customHeight="1">
      <c r="A805" s="15"/>
      <c r="B805" s="11"/>
      <c r="C805" s="12" t="s">
        <v>1166</v>
      </c>
      <c r="D805" s="23">
        <v>0</v>
      </c>
    </row>
    <row r="806" spans="1:4" ht="19.5" customHeight="1">
      <c r="A806" s="15"/>
      <c r="B806" s="11"/>
      <c r="C806" s="12" t="s">
        <v>1182</v>
      </c>
      <c r="D806" s="23">
        <v>5744</v>
      </c>
    </row>
    <row r="807" spans="1:4" ht="19.5" customHeight="1">
      <c r="A807" s="15"/>
      <c r="B807" s="11"/>
      <c r="C807" s="12" t="s">
        <v>1183</v>
      </c>
      <c r="D807" s="23">
        <v>0</v>
      </c>
    </row>
    <row r="808" spans="1:4" ht="19.5" customHeight="1">
      <c r="A808" s="15"/>
      <c r="B808" s="11"/>
      <c r="C808" s="12" t="s">
        <v>1184</v>
      </c>
      <c r="D808" s="23">
        <v>0</v>
      </c>
    </row>
    <row r="809" spans="1:4" ht="19.5" customHeight="1">
      <c r="A809" s="15"/>
      <c r="B809" s="11"/>
      <c r="C809" s="12" t="s">
        <v>1185</v>
      </c>
      <c r="D809" s="23">
        <v>94</v>
      </c>
    </row>
    <row r="810" spans="1:4" ht="19.5" customHeight="1">
      <c r="A810" s="15"/>
      <c r="B810" s="11"/>
      <c r="C810" s="12" t="s">
        <v>1186</v>
      </c>
      <c r="D810" s="23">
        <v>23</v>
      </c>
    </row>
    <row r="811" spans="1:4" ht="19.5" customHeight="1">
      <c r="A811" s="15"/>
      <c r="B811" s="11"/>
      <c r="C811" s="12" t="s">
        <v>1187</v>
      </c>
      <c r="D811" s="23">
        <v>29</v>
      </c>
    </row>
    <row r="812" spans="1:4" ht="19.5" customHeight="1">
      <c r="A812" s="15"/>
      <c r="B812" s="11"/>
      <c r="C812" s="12" t="s">
        <v>1188</v>
      </c>
      <c r="D812" s="23">
        <v>0</v>
      </c>
    </row>
    <row r="813" spans="1:4" ht="19.5" customHeight="1">
      <c r="A813" s="15"/>
      <c r="B813" s="11"/>
      <c r="C813" s="12" t="s">
        <v>1189</v>
      </c>
      <c r="D813" s="23">
        <v>0</v>
      </c>
    </row>
    <row r="814" spans="1:4" ht="19.5" customHeight="1">
      <c r="A814" s="15"/>
      <c r="B814" s="11"/>
      <c r="C814" s="12" t="s">
        <v>1190</v>
      </c>
      <c r="D814" s="23">
        <v>0</v>
      </c>
    </row>
    <row r="815" spans="1:4" ht="19.5" customHeight="1">
      <c r="A815" s="15"/>
      <c r="B815" s="11"/>
      <c r="C815" s="12" t="s">
        <v>1191</v>
      </c>
      <c r="D815" s="23">
        <v>277</v>
      </c>
    </row>
    <row r="816" spans="1:4" ht="19.5" customHeight="1">
      <c r="A816" s="15"/>
      <c r="B816" s="11"/>
      <c r="C816" s="12" t="s">
        <v>1192</v>
      </c>
      <c r="D816" s="23">
        <v>0</v>
      </c>
    </row>
    <row r="817" spans="1:4" ht="19.5" customHeight="1">
      <c r="A817" s="15"/>
      <c r="B817" s="11"/>
      <c r="C817" s="12" t="s">
        <v>1193</v>
      </c>
      <c r="D817" s="23">
        <v>0</v>
      </c>
    </row>
    <row r="818" spans="1:4" ht="19.5" customHeight="1">
      <c r="A818" s="15"/>
      <c r="B818" s="11"/>
      <c r="C818" s="12" t="s">
        <v>1194</v>
      </c>
      <c r="D818" s="23">
        <v>107</v>
      </c>
    </row>
    <row r="819" spans="1:4" ht="19.5" customHeight="1">
      <c r="A819" s="15"/>
      <c r="B819" s="11"/>
      <c r="C819" s="12" t="s">
        <v>1195</v>
      </c>
      <c r="D819" s="23">
        <v>8</v>
      </c>
    </row>
    <row r="820" spans="1:4" ht="19.5" customHeight="1">
      <c r="A820" s="15"/>
      <c r="B820" s="11"/>
      <c r="C820" s="12" t="s">
        <v>1196</v>
      </c>
      <c r="D820" s="23">
        <v>0</v>
      </c>
    </row>
    <row r="821" spans="1:4" ht="19.5" customHeight="1">
      <c r="A821" s="15"/>
      <c r="B821" s="11"/>
      <c r="C821" s="12" t="s">
        <v>1197</v>
      </c>
      <c r="D821" s="23">
        <v>0</v>
      </c>
    </row>
    <row r="822" spans="1:4" ht="19.5" customHeight="1">
      <c r="A822" s="15"/>
      <c r="B822" s="11"/>
      <c r="C822" s="12" t="s">
        <v>1198</v>
      </c>
      <c r="D822" s="23">
        <v>50</v>
      </c>
    </row>
    <row r="823" spans="1:4" ht="19.5" customHeight="1">
      <c r="A823" s="15"/>
      <c r="B823" s="11"/>
      <c r="C823" s="12" t="s">
        <v>1199</v>
      </c>
      <c r="D823" s="23">
        <v>0</v>
      </c>
    </row>
    <row r="824" spans="1:4" ht="19.5" customHeight="1">
      <c r="A824" s="15"/>
      <c r="B824" s="11"/>
      <c r="C824" s="12" t="s">
        <v>1200</v>
      </c>
      <c r="D824" s="23">
        <v>5</v>
      </c>
    </row>
    <row r="825" spans="1:4" ht="19.5" customHeight="1">
      <c r="A825" s="15"/>
      <c r="B825" s="11"/>
      <c r="C825" s="12" t="s">
        <v>1201</v>
      </c>
      <c r="D825" s="23">
        <v>0</v>
      </c>
    </row>
    <row r="826" spans="1:4" ht="19.5" customHeight="1">
      <c r="A826" s="15"/>
      <c r="B826" s="11"/>
      <c r="C826" s="12" t="s">
        <v>1202</v>
      </c>
      <c r="D826" s="23">
        <v>4406</v>
      </c>
    </row>
    <row r="827" spans="1:4" ht="19.5" customHeight="1">
      <c r="A827" s="15"/>
      <c r="B827" s="11"/>
      <c r="C827" s="12" t="s">
        <v>1203</v>
      </c>
      <c r="D827" s="23">
        <v>1900</v>
      </c>
    </row>
    <row r="828" spans="1:4" ht="19.5" customHeight="1">
      <c r="A828" s="15"/>
      <c r="B828" s="11"/>
      <c r="C828" s="12" t="s">
        <v>1164</v>
      </c>
      <c r="D828" s="23">
        <v>711</v>
      </c>
    </row>
    <row r="829" spans="1:4" ht="19.5" customHeight="1">
      <c r="A829" s="15"/>
      <c r="B829" s="11"/>
      <c r="C829" s="12" t="s">
        <v>1165</v>
      </c>
      <c r="D829" s="23">
        <v>12</v>
      </c>
    </row>
    <row r="830" spans="1:4" ht="19.5" customHeight="1">
      <c r="A830" s="15"/>
      <c r="B830" s="11"/>
      <c r="C830" s="12" t="s">
        <v>1166</v>
      </c>
      <c r="D830" s="23">
        <v>0</v>
      </c>
    </row>
    <row r="831" spans="1:4" ht="19.5" customHeight="1">
      <c r="A831" s="15"/>
      <c r="B831" s="11"/>
      <c r="C831" s="12" t="s">
        <v>1204</v>
      </c>
      <c r="D831" s="23">
        <v>1018</v>
      </c>
    </row>
    <row r="832" spans="1:4" ht="19.5" customHeight="1">
      <c r="A832" s="15"/>
      <c r="B832" s="11"/>
      <c r="C832" s="12" t="s">
        <v>1205</v>
      </c>
      <c r="D832" s="23">
        <v>0</v>
      </c>
    </row>
    <row r="833" spans="1:4" ht="19.5" customHeight="1">
      <c r="A833" s="15"/>
      <c r="B833" s="11"/>
      <c r="C833" s="12" t="s">
        <v>1206</v>
      </c>
      <c r="D833" s="23">
        <v>0</v>
      </c>
    </row>
    <row r="834" spans="1:4" ht="19.5" customHeight="1">
      <c r="A834" s="15"/>
      <c r="B834" s="11"/>
      <c r="C834" s="12" t="s">
        <v>1207</v>
      </c>
      <c r="D834" s="23">
        <v>0</v>
      </c>
    </row>
    <row r="835" spans="1:4" ht="19.5" customHeight="1">
      <c r="A835" s="15"/>
      <c r="B835" s="11"/>
      <c r="C835" s="12" t="s">
        <v>1208</v>
      </c>
      <c r="D835" s="23">
        <v>32</v>
      </c>
    </row>
    <row r="836" spans="1:4" ht="19.5" customHeight="1">
      <c r="A836" s="15"/>
      <c r="B836" s="11"/>
      <c r="C836" s="12" t="s">
        <v>1209</v>
      </c>
      <c r="D836" s="23">
        <v>0</v>
      </c>
    </row>
    <row r="837" spans="1:4" ht="19.5" customHeight="1">
      <c r="A837" s="15"/>
      <c r="B837" s="11"/>
      <c r="C837" s="12" t="s">
        <v>1210</v>
      </c>
      <c r="D837" s="23">
        <v>0</v>
      </c>
    </row>
    <row r="838" spans="1:4" ht="19.5" customHeight="1">
      <c r="A838" s="15"/>
      <c r="B838" s="11"/>
      <c r="C838" s="12" t="s">
        <v>1211</v>
      </c>
      <c r="D838" s="23">
        <v>0</v>
      </c>
    </row>
    <row r="839" spans="1:4" ht="19.5" customHeight="1">
      <c r="A839" s="15"/>
      <c r="B839" s="11"/>
      <c r="C839" s="12" t="s">
        <v>1212</v>
      </c>
      <c r="D839" s="23">
        <v>100</v>
      </c>
    </row>
    <row r="840" spans="1:4" ht="19.5" customHeight="1">
      <c r="A840" s="15"/>
      <c r="B840" s="11"/>
      <c r="C840" s="12" t="s">
        <v>1213</v>
      </c>
      <c r="D840" s="23">
        <v>0</v>
      </c>
    </row>
    <row r="841" spans="1:4" ht="19.5" customHeight="1">
      <c r="A841" s="15"/>
      <c r="B841" s="11"/>
      <c r="C841" s="12" t="s">
        <v>1214</v>
      </c>
      <c r="D841" s="23">
        <v>0</v>
      </c>
    </row>
    <row r="842" spans="1:4" ht="19.5" customHeight="1">
      <c r="A842" s="15"/>
      <c r="B842" s="11"/>
      <c r="C842" s="12" t="s">
        <v>1215</v>
      </c>
      <c r="D842" s="23">
        <v>0</v>
      </c>
    </row>
    <row r="843" spans="1:4" ht="19.5" customHeight="1">
      <c r="A843" s="15"/>
      <c r="B843" s="11"/>
      <c r="C843" s="12" t="s">
        <v>1216</v>
      </c>
      <c r="D843" s="23">
        <v>0</v>
      </c>
    </row>
    <row r="844" spans="1:4" ht="19.5" customHeight="1">
      <c r="A844" s="15"/>
      <c r="B844" s="11"/>
      <c r="C844" s="12" t="s">
        <v>1217</v>
      </c>
      <c r="D844" s="23">
        <v>0</v>
      </c>
    </row>
    <row r="845" spans="1:4" ht="19.5" customHeight="1">
      <c r="A845" s="15"/>
      <c r="B845" s="11"/>
      <c r="C845" s="12" t="s">
        <v>1218</v>
      </c>
      <c r="D845" s="23">
        <v>0</v>
      </c>
    </row>
    <row r="846" spans="1:4" ht="19.5" customHeight="1">
      <c r="A846" s="15"/>
      <c r="B846" s="11"/>
      <c r="C846" s="12" t="s">
        <v>1219</v>
      </c>
      <c r="D846" s="23">
        <v>0</v>
      </c>
    </row>
    <row r="847" spans="1:4" ht="19.5" customHeight="1">
      <c r="A847" s="15"/>
      <c r="B847" s="11"/>
      <c r="C847" s="12" t="s">
        <v>1220</v>
      </c>
      <c r="D847" s="23">
        <v>27</v>
      </c>
    </row>
    <row r="848" spans="1:4" ht="19.5" customHeight="1">
      <c r="A848" s="15"/>
      <c r="B848" s="11"/>
      <c r="C848" s="12" t="s">
        <v>1221</v>
      </c>
      <c r="D848" s="23">
        <v>0</v>
      </c>
    </row>
    <row r="849" spans="1:4" ht="19.5" customHeight="1">
      <c r="A849" s="15"/>
      <c r="B849" s="11"/>
      <c r="C849" s="12" t="s">
        <v>1222</v>
      </c>
      <c r="D849" s="23">
        <v>0</v>
      </c>
    </row>
    <row r="850" spans="1:4" ht="19.5" customHeight="1">
      <c r="A850" s="15"/>
      <c r="B850" s="11"/>
      <c r="C850" s="12" t="s">
        <v>1223</v>
      </c>
      <c r="D850" s="23">
        <v>0</v>
      </c>
    </row>
    <row r="851" spans="1:4" ht="19.5" customHeight="1">
      <c r="A851" s="15"/>
      <c r="B851" s="11"/>
      <c r="C851" s="12" t="s">
        <v>1224</v>
      </c>
      <c r="D851" s="23">
        <v>0</v>
      </c>
    </row>
    <row r="852" spans="1:4" ht="19.5" customHeight="1">
      <c r="A852" s="15"/>
      <c r="B852" s="11"/>
      <c r="C852" s="12" t="s">
        <v>1225</v>
      </c>
      <c r="D852" s="23">
        <v>11454</v>
      </c>
    </row>
    <row r="853" spans="1:4" ht="19.5" customHeight="1">
      <c r="A853" s="15"/>
      <c r="B853" s="11"/>
      <c r="C853" s="12" t="s">
        <v>1164</v>
      </c>
      <c r="D853" s="23">
        <v>1361</v>
      </c>
    </row>
    <row r="854" spans="1:4" ht="19.5" customHeight="1">
      <c r="A854" s="15"/>
      <c r="B854" s="11"/>
      <c r="C854" s="12" t="s">
        <v>1165</v>
      </c>
      <c r="D854" s="23">
        <v>0</v>
      </c>
    </row>
    <row r="855" spans="1:4" ht="19.5" customHeight="1">
      <c r="A855" s="15"/>
      <c r="B855" s="11"/>
      <c r="C855" s="12" t="s">
        <v>1166</v>
      </c>
      <c r="D855" s="23">
        <v>30</v>
      </c>
    </row>
    <row r="856" spans="1:4" ht="19.5" customHeight="1">
      <c r="A856" s="15"/>
      <c r="B856" s="11"/>
      <c r="C856" s="12" t="s">
        <v>1226</v>
      </c>
      <c r="D856" s="23">
        <v>1004</v>
      </c>
    </row>
    <row r="857" spans="1:4" ht="19.5" customHeight="1">
      <c r="A857" s="15"/>
      <c r="B857" s="11"/>
      <c r="C857" s="12" t="s">
        <v>1227</v>
      </c>
      <c r="D857" s="23">
        <v>5789</v>
      </c>
    </row>
    <row r="858" spans="1:4" ht="19.5" customHeight="1">
      <c r="A858" s="15"/>
      <c r="B858" s="11"/>
      <c r="C858" s="12" t="s">
        <v>1228</v>
      </c>
      <c r="D858" s="23">
        <v>2510</v>
      </c>
    </row>
    <row r="859" spans="1:4" ht="19.5" customHeight="1">
      <c r="A859" s="15"/>
      <c r="B859" s="11"/>
      <c r="C859" s="12" t="s">
        <v>1229</v>
      </c>
      <c r="D859" s="23">
        <v>0</v>
      </c>
    </row>
    <row r="860" spans="1:4" ht="19.5" customHeight="1">
      <c r="A860" s="15"/>
      <c r="B860" s="11"/>
      <c r="C860" s="12" t="s">
        <v>1230</v>
      </c>
      <c r="D860" s="23">
        <v>0</v>
      </c>
    </row>
    <row r="861" spans="1:4" ht="19.5" customHeight="1">
      <c r="A861" s="15"/>
      <c r="B861" s="11"/>
      <c r="C861" s="12" t="s">
        <v>1231</v>
      </c>
      <c r="D861" s="23">
        <v>0</v>
      </c>
    </row>
    <row r="862" spans="1:4" ht="19.5" customHeight="1">
      <c r="A862" s="15"/>
      <c r="B862" s="11"/>
      <c r="C862" s="12" t="s">
        <v>1232</v>
      </c>
      <c r="D862" s="23">
        <v>0</v>
      </c>
    </row>
    <row r="863" spans="1:4" ht="19.5" customHeight="1">
      <c r="A863" s="15"/>
      <c r="B863" s="11"/>
      <c r="C863" s="12" t="s">
        <v>1233</v>
      </c>
      <c r="D863" s="23">
        <v>0</v>
      </c>
    </row>
    <row r="864" spans="1:4" ht="19.5" customHeight="1">
      <c r="A864" s="15"/>
      <c r="B864" s="11"/>
      <c r="C864" s="12" t="s">
        <v>1234</v>
      </c>
      <c r="D864" s="23">
        <v>0</v>
      </c>
    </row>
    <row r="865" spans="1:4" ht="19.5" customHeight="1">
      <c r="A865" s="15"/>
      <c r="B865" s="11"/>
      <c r="C865" s="12" t="s">
        <v>1235</v>
      </c>
      <c r="D865" s="23">
        <v>0</v>
      </c>
    </row>
    <row r="866" spans="1:4" ht="19.5" customHeight="1">
      <c r="A866" s="15"/>
      <c r="B866" s="11"/>
      <c r="C866" s="12" t="s">
        <v>1236</v>
      </c>
      <c r="D866" s="23">
        <v>0</v>
      </c>
    </row>
    <row r="867" spans="1:4" ht="19.5" customHeight="1">
      <c r="A867" s="15"/>
      <c r="B867" s="11"/>
      <c r="C867" s="12" t="s">
        <v>1237</v>
      </c>
      <c r="D867" s="23">
        <v>0</v>
      </c>
    </row>
    <row r="868" spans="1:4" ht="19.5" customHeight="1">
      <c r="A868" s="15"/>
      <c r="B868" s="11"/>
      <c r="C868" s="12" t="s">
        <v>1238</v>
      </c>
      <c r="D868" s="23">
        <v>0</v>
      </c>
    </row>
    <row r="869" spans="1:4" ht="19.5" customHeight="1">
      <c r="A869" s="15"/>
      <c r="B869" s="11"/>
      <c r="C869" s="12" t="s">
        <v>1239</v>
      </c>
      <c r="D869" s="23">
        <v>522</v>
      </c>
    </row>
    <row r="870" spans="1:4" ht="19.5" customHeight="1">
      <c r="A870" s="15"/>
      <c r="B870" s="11"/>
      <c r="C870" s="12" t="s">
        <v>1240</v>
      </c>
      <c r="D870" s="23">
        <v>0</v>
      </c>
    </row>
    <row r="871" spans="1:4" ht="19.5" customHeight="1">
      <c r="A871" s="15"/>
      <c r="B871" s="11"/>
      <c r="C871" s="12" t="s">
        <v>1241</v>
      </c>
      <c r="D871" s="23">
        <v>0</v>
      </c>
    </row>
    <row r="872" spans="1:4" ht="19.5" customHeight="1">
      <c r="A872" s="15"/>
      <c r="B872" s="11"/>
      <c r="C872" s="12" t="s">
        <v>1242</v>
      </c>
      <c r="D872" s="23">
        <v>0</v>
      </c>
    </row>
    <row r="873" spans="1:4" ht="19.5" customHeight="1">
      <c r="A873" s="15"/>
      <c r="B873" s="11"/>
      <c r="C873" s="12" t="s">
        <v>1243</v>
      </c>
      <c r="D873" s="23">
        <v>0</v>
      </c>
    </row>
    <row r="874" spans="1:4" ht="19.5" customHeight="1">
      <c r="A874" s="15"/>
      <c r="B874" s="11"/>
      <c r="C874" s="12" t="s">
        <v>1216</v>
      </c>
      <c r="D874" s="23">
        <v>0</v>
      </c>
    </row>
    <row r="875" spans="1:4" ht="19.5" customHeight="1">
      <c r="A875" s="15"/>
      <c r="B875" s="11"/>
      <c r="C875" s="12" t="s">
        <v>1244</v>
      </c>
      <c r="D875" s="23">
        <v>0</v>
      </c>
    </row>
    <row r="876" spans="1:4" ht="19.5" customHeight="1">
      <c r="A876" s="15"/>
      <c r="B876" s="11"/>
      <c r="C876" s="12" t="s">
        <v>1245</v>
      </c>
      <c r="D876" s="23">
        <v>0</v>
      </c>
    </row>
    <row r="877" spans="1:4" ht="19.5" customHeight="1">
      <c r="A877" s="15"/>
      <c r="B877" s="11"/>
      <c r="C877" s="12" t="s">
        <v>1246</v>
      </c>
      <c r="D877" s="23">
        <v>238</v>
      </c>
    </row>
    <row r="878" spans="1:4" ht="19.5" customHeight="1">
      <c r="A878" s="15"/>
      <c r="B878" s="11"/>
      <c r="C878" s="12" t="s">
        <v>1247</v>
      </c>
      <c r="D878" s="23">
        <v>0</v>
      </c>
    </row>
    <row r="879" spans="1:4" ht="19.5" customHeight="1">
      <c r="A879" s="15"/>
      <c r="B879" s="11"/>
      <c r="C879" s="12" t="s">
        <v>1164</v>
      </c>
      <c r="D879" s="23"/>
    </row>
    <row r="880" spans="1:4" ht="19.5" customHeight="1">
      <c r="A880" s="15"/>
      <c r="B880" s="11"/>
      <c r="C880" s="12" t="s">
        <v>1165</v>
      </c>
      <c r="D880" s="23"/>
    </row>
    <row r="881" spans="1:4" ht="19.5" customHeight="1">
      <c r="A881" s="15"/>
      <c r="B881" s="11"/>
      <c r="C881" s="12" t="s">
        <v>1166</v>
      </c>
      <c r="D881" s="23"/>
    </row>
    <row r="882" spans="1:4" ht="19.5" customHeight="1">
      <c r="A882" s="15"/>
      <c r="B882" s="11"/>
      <c r="C882" s="12" t="s">
        <v>1248</v>
      </c>
      <c r="D882" s="23"/>
    </row>
    <row r="883" spans="1:4" ht="19.5" customHeight="1">
      <c r="A883" s="15"/>
      <c r="B883" s="11"/>
      <c r="C883" s="12" t="s">
        <v>1249</v>
      </c>
      <c r="D883" s="23"/>
    </row>
    <row r="884" spans="1:4" ht="19.5" customHeight="1">
      <c r="A884" s="15"/>
      <c r="B884" s="11"/>
      <c r="C884" s="12" t="s">
        <v>1250</v>
      </c>
      <c r="D884" s="23"/>
    </row>
    <row r="885" spans="1:4" ht="19.5" customHeight="1">
      <c r="A885" s="15"/>
      <c r="B885" s="11"/>
      <c r="C885" s="12" t="s">
        <v>1251</v>
      </c>
      <c r="D885" s="23"/>
    </row>
    <row r="886" spans="1:4" ht="19.5" customHeight="1">
      <c r="A886" s="15"/>
      <c r="B886" s="11"/>
      <c r="C886" s="12" t="s">
        <v>1252</v>
      </c>
      <c r="D886" s="23"/>
    </row>
    <row r="887" spans="1:4" ht="19.5" customHeight="1">
      <c r="A887" s="15"/>
      <c r="B887" s="11"/>
      <c r="C887" s="12" t="s">
        <v>1253</v>
      </c>
      <c r="D887" s="23"/>
    </row>
    <row r="888" spans="1:4" ht="19.5" customHeight="1">
      <c r="A888" s="15"/>
      <c r="B888" s="11"/>
      <c r="C888" s="12" t="s">
        <v>1254</v>
      </c>
      <c r="D888" s="23"/>
    </row>
    <row r="889" spans="1:4" ht="19.5" customHeight="1">
      <c r="A889" s="15"/>
      <c r="B889" s="11"/>
      <c r="C889" s="12" t="s">
        <v>1255</v>
      </c>
      <c r="D889" s="23">
        <v>30</v>
      </c>
    </row>
    <row r="890" spans="1:4" ht="19.5" customHeight="1">
      <c r="A890" s="15"/>
      <c r="B890" s="11"/>
      <c r="C890" s="12" t="s">
        <v>1164</v>
      </c>
      <c r="D890" s="23"/>
    </row>
    <row r="891" spans="1:4" ht="19.5" customHeight="1">
      <c r="A891" s="15"/>
      <c r="B891" s="11"/>
      <c r="C891" s="12" t="s">
        <v>1165</v>
      </c>
      <c r="D891" s="23">
        <v>30</v>
      </c>
    </row>
    <row r="892" spans="1:4" ht="19.5" customHeight="1">
      <c r="A892" s="15"/>
      <c r="B892" s="11"/>
      <c r="C892" s="12" t="s">
        <v>1166</v>
      </c>
      <c r="D892" s="23"/>
    </row>
    <row r="893" spans="1:4" ht="19.5" customHeight="1">
      <c r="A893" s="15"/>
      <c r="B893" s="11"/>
      <c r="C893" s="12" t="s">
        <v>1256</v>
      </c>
      <c r="D893" s="23"/>
    </row>
    <row r="894" spans="1:4" ht="19.5" customHeight="1">
      <c r="A894" s="15"/>
      <c r="B894" s="11"/>
      <c r="C894" s="12" t="s">
        <v>1257</v>
      </c>
      <c r="D894" s="23"/>
    </row>
    <row r="895" spans="1:4" ht="19.5" customHeight="1">
      <c r="A895" s="15"/>
      <c r="B895" s="11"/>
      <c r="C895" s="12" t="s">
        <v>1258</v>
      </c>
      <c r="D895" s="23"/>
    </row>
    <row r="896" spans="1:4" ht="19.5" customHeight="1">
      <c r="A896" s="15"/>
      <c r="B896" s="11"/>
      <c r="C896" s="12" t="s">
        <v>1259</v>
      </c>
      <c r="D896" s="23"/>
    </row>
    <row r="897" spans="1:4" ht="19.5" customHeight="1">
      <c r="A897" s="15"/>
      <c r="B897" s="11"/>
      <c r="C897" s="12" t="s">
        <v>1260</v>
      </c>
      <c r="D897" s="23"/>
    </row>
    <row r="898" spans="1:4" ht="19.5" customHeight="1">
      <c r="A898" s="15"/>
      <c r="B898" s="11"/>
      <c r="C898" s="12" t="s">
        <v>1261</v>
      </c>
      <c r="D898" s="23"/>
    </row>
    <row r="899" spans="1:4" ht="19.5" customHeight="1">
      <c r="A899" s="15"/>
      <c r="B899" s="11"/>
      <c r="C899" s="12" t="s">
        <v>1262</v>
      </c>
      <c r="D899" s="23"/>
    </row>
    <row r="900" spans="1:4" ht="19.5" customHeight="1">
      <c r="A900" s="15"/>
      <c r="B900" s="11"/>
      <c r="C900" s="12" t="s">
        <v>1263</v>
      </c>
      <c r="D900" s="23">
        <v>107</v>
      </c>
    </row>
    <row r="901" spans="1:4" ht="19.5" customHeight="1">
      <c r="A901" s="15"/>
      <c r="B901" s="11"/>
      <c r="C901" s="12" t="s">
        <v>1264</v>
      </c>
      <c r="D901" s="23">
        <v>107</v>
      </c>
    </row>
    <row r="902" spans="1:4" ht="19.5" customHeight="1">
      <c r="A902" s="15"/>
      <c r="B902" s="11"/>
      <c r="C902" s="12" t="s">
        <v>1265</v>
      </c>
      <c r="D902" s="23"/>
    </row>
    <row r="903" spans="1:4" ht="19.5" customHeight="1">
      <c r="A903" s="15"/>
      <c r="B903" s="11"/>
      <c r="C903" s="12" t="s">
        <v>1266</v>
      </c>
      <c r="D903" s="23"/>
    </row>
    <row r="904" spans="1:4" ht="19.5" customHeight="1">
      <c r="A904" s="15"/>
      <c r="B904" s="11"/>
      <c r="C904" s="12" t="s">
        <v>1267</v>
      </c>
      <c r="D904" s="23"/>
    </row>
    <row r="905" spans="1:4" ht="19.5" customHeight="1">
      <c r="A905" s="15"/>
      <c r="B905" s="11"/>
      <c r="C905" s="12" t="s">
        <v>1268</v>
      </c>
      <c r="D905" s="23"/>
    </row>
    <row r="906" spans="1:4" ht="19.5" customHeight="1">
      <c r="A906" s="15"/>
      <c r="B906" s="11"/>
      <c r="C906" s="12" t="s">
        <v>1269</v>
      </c>
      <c r="D906" s="23">
        <v>9</v>
      </c>
    </row>
    <row r="907" spans="1:4" ht="19.5" customHeight="1">
      <c r="A907" s="15"/>
      <c r="B907" s="11"/>
      <c r="C907" s="12" t="s">
        <v>1270</v>
      </c>
      <c r="D907" s="23"/>
    </row>
    <row r="908" spans="1:4" ht="19.5" customHeight="1">
      <c r="A908" s="15"/>
      <c r="B908" s="11"/>
      <c r="C908" s="12" t="s">
        <v>1271</v>
      </c>
      <c r="D908" s="23"/>
    </row>
    <row r="909" spans="1:4" ht="19.5" customHeight="1">
      <c r="A909" s="15"/>
      <c r="B909" s="11"/>
      <c r="C909" s="12" t="s">
        <v>1272</v>
      </c>
      <c r="D909" s="23"/>
    </row>
    <row r="910" spans="1:4" ht="19.5" customHeight="1">
      <c r="A910" s="15"/>
      <c r="B910" s="11"/>
      <c r="C910" s="12" t="s">
        <v>1273</v>
      </c>
      <c r="D910" s="23"/>
    </row>
    <row r="911" spans="1:4" ht="19.5" customHeight="1">
      <c r="A911" s="15"/>
      <c r="B911" s="11"/>
      <c r="C911" s="12" t="s">
        <v>1274</v>
      </c>
      <c r="D911" s="23"/>
    </row>
    <row r="912" spans="1:4" ht="19.5" customHeight="1">
      <c r="A912" s="15"/>
      <c r="B912" s="11"/>
      <c r="C912" s="12" t="s">
        <v>1275</v>
      </c>
      <c r="D912" s="23">
        <v>9</v>
      </c>
    </row>
    <row r="913" spans="1:4" ht="19.5" customHeight="1">
      <c r="A913" s="15"/>
      <c r="B913" s="11"/>
      <c r="C913" s="12" t="s">
        <v>1276</v>
      </c>
      <c r="D913" s="23">
        <v>111</v>
      </c>
    </row>
    <row r="914" spans="1:4" ht="19.5" customHeight="1">
      <c r="A914" s="15"/>
      <c r="B914" s="11"/>
      <c r="C914" s="12" t="s">
        <v>1277</v>
      </c>
      <c r="D914" s="23"/>
    </row>
    <row r="915" spans="1:4" ht="19.5" customHeight="1">
      <c r="A915" s="15"/>
      <c r="B915" s="11"/>
      <c r="C915" s="12" t="s">
        <v>1278</v>
      </c>
      <c r="D915" s="23"/>
    </row>
    <row r="916" spans="1:4" ht="19.5" customHeight="1">
      <c r="A916" s="15"/>
      <c r="B916" s="11"/>
      <c r="C916" s="12" t="s">
        <v>1279</v>
      </c>
      <c r="D916" s="23"/>
    </row>
    <row r="917" spans="1:4" ht="19.5" customHeight="1">
      <c r="A917" s="15"/>
      <c r="B917" s="11"/>
      <c r="C917" s="12" t="s">
        <v>1280</v>
      </c>
      <c r="D917" s="23"/>
    </row>
    <row r="918" spans="1:4" ht="19.5" customHeight="1">
      <c r="A918" s="15"/>
      <c r="B918" s="11"/>
      <c r="C918" s="12" t="s">
        <v>1281</v>
      </c>
      <c r="D918" s="23"/>
    </row>
    <row r="919" spans="1:4" ht="19.5" customHeight="1">
      <c r="A919" s="15"/>
      <c r="B919" s="11"/>
      <c r="C919" s="12" t="s">
        <v>1282</v>
      </c>
      <c r="D919" s="23">
        <v>111</v>
      </c>
    </row>
    <row r="920" spans="1:4" ht="19.5" customHeight="1">
      <c r="A920" s="15"/>
      <c r="B920" s="11"/>
      <c r="C920" s="12" t="s">
        <v>1283</v>
      </c>
      <c r="D920" s="23">
        <v>0</v>
      </c>
    </row>
    <row r="921" spans="1:4" ht="19.5" customHeight="1">
      <c r="A921" s="15"/>
      <c r="B921" s="11"/>
      <c r="C921" s="12" t="s">
        <v>1284</v>
      </c>
      <c r="D921" s="23"/>
    </row>
    <row r="922" spans="1:4" ht="19.5" customHeight="1">
      <c r="A922" s="15"/>
      <c r="B922" s="11"/>
      <c r="C922" s="12" t="s">
        <v>1285</v>
      </c>
      <c r="D922" s="23"/>
    </row>
    <row r="923" spans="1:4" ht="19.5" customHeight="1">
      <c r="A923" s="15"/>
      <c r="B923" s="11"/>
      <c r="C923" s="12" t="s">
        <v>1286</v>
      </c>
      <c r="D923" s="23">
        <v>0</v>
      </c>
    </row>
    <row r="924" spans="1:4" ht="19.5" customHeight="1">
      <c r="A924" s="15"/>
      <c r="B924" s="11"/>
      <c r="C924" s="12" t="s">
        <v>1287</v>
      </c>
      <c r="D924" s="23"/>
    </row>
    <row r="925" spans="1:4" ht="19.5" customHeight="1">
      <c r="A925" s="15"/>
      <c r="B925" s="11"/>
      <c r="C925" s="12" t="s">
        <v>1288</v>
      </c>
      <c r="D925" s="23"/>
    </row>
    <row r="926" spans="1:4" ht="19.5" customHeight="1">
      <c r="A926" s="15"/>
      <c r="B926" s="11"/>
      <c r="C926" s="12" t="s">
        <v>71</v>
      </c>
      <c r="D926" s="23">
        <v>2609</v>
      </c>
    </row>
    <row r="927" spans="1:4" ht="19.5" customHeight="1">
      <c r="A927" s="15"/>
      <c r="B927" s="11"/>
      <c r="C927" s="12" t="s">
        <v>1289</v>
      </c>
      <c r="D927" s="23">
        <v>2409</v>
      </c>
    </row>
    <row r="928" spans="1:4" ht="19.5" customHeight="1">
      <c r="A928" s="15"/>
      <c r="B928" s="11"/>
      <c r="C928" s="12" t="s">
        <v>1164</v>
      </c>
      <c r="D928" s="23">
        <v>1817</v>
      </c>
    </row>
    <row r="929" spans="1:4" ht="19.5" customHeight="1">
      <c r="A929" s="15"/>
      <c r="B929" s="11"/>
      <c r="C929" s="12" t="s">
        <v>1165</v>
      </c>
      <c r="D929" s="23">
        <v>119</v>
      </c>
    </row>
    <row r="930" spans="1:4" ht="19.5" customHeight="1">
      <c r="A930" s="15"/>
      <c r="B930" s="11"/>
      <c r="C930" s="12" t="s">
        <v>1166</v>
      </c>
      <c r="D930" s="23">
        <v>0</v>
      </c>
    </row>
    <row r="931" spans="1:4" ht="19.5" customHeight="1">
      <c r="A931" s="15"/>
      <c r="B931" s="11"/>
      <c r="C931" s="12" t="s">
        <v>1290</v>
      </c>
      <c r="D931" s="23">
        <v>0</v>
      </c>
    </row>
    <row r="932" spans="1:4" ht="19.5" customHeight="1">
      <c r="A932" s="15"/>
      <c r="B932" s="11"/>
      <c r="C932" s="12" t="s">
        <v>1291</v>
      </c>
      <c r="D932" s="23">
        <v>0</v>
      </c>
    </row>
    <row r="933" spans="1:4" ht="19.5" customHeight="1">
      <c r="A933" s="15"/>
      <c r="B933" s="11"/>
      <c r="C933" s="12" t="s">
        <v>1292</v>
      </c>
      <c r="D933" s="23">
        <v>0</v>
      </c>
    </row>
    <row r="934" spans="1:4" ht="19.5" customHeight="1">
      <c r="A934" s="15"/>
      <c r="B934" s="11"/>
      <c r="C934" s="12" t="s">
        <v>1293</v>
      </c>
      <c r="D934" s="23">
        <v>0</v>
      </c>
    </row>
    <row r="935" spans="1:4" ht="19.5" customHeight="1">
      <c r="A935" s="15"/>
      <c r="B935" s="11"/>
      <c r="C935" s="12" t="s">
        <v>1294</v>
      </c>
      <c r="D935" s="23">
        <v>0</v>
      </c>
    </row>
    <row r="936" spans="1:4" ht="19.5" customHeight="1">
      <c r="A936" s="15"/>
      <c r="B936" s="11"/>
      <c r="C936" s="12" t="s">
        <v>1295</v>
      </c>
      <c r="D936" s="23">
        <v>473</v>
      </c>
    </row>
    <row r="937" spans="1:4" ht="19.5" customHeight="1">
      <c r="A937" s="15"/>
      <c r="B937" s="11"/>
      <c r="C937" s="12" t="s">
        <v>1296</v>
      </c>
      <c r="D937" s="23">
        <v>0</v>
      </c>
    </row>
    <row r="938" spans="1:4" ht="19.5" customHeight="1">
      <c r="A938" s="15"/>
      <c r="B938" s="11"/>
      <c r="C938" s="12" t="s">
        <v>1297</v>
      </c>
      <c r="D938" s="23">
        <v>0</v>
      </c>
    </row>
    <row r="939" spans="1:4" ht="19.5" customHeight="1">
      <c r="A939" s="15"/>
      <c r="B939" s="11"/>
      <c r="C939" s="12" t="s">
        <v>1298</v>
      </c>
      <c r="D939" s="23">
        <v>0</v>
      </c>
    </row>
    <row r="940" spans="1:4" ht="19.5" customHeight="1">
      <c r="A940" s="15"/>
      <c r="B940" s="11"/>
      <c r="C940" s="12" t="s">
        <v>1299</v>
      </c>
      <c r="D940" s="23">
        <v>0</v>
      </c>
    </row>
    <row r="941" spans="1:4" ht="19.5" customHeight="1">
      <c r="A941" s="15"/>
      <c r="B941" s="11"/>
      <c r="C941" s="12" t="s">
        <v>1300</v>
      </c>
      <c r="D941" s="23">
        <v>0</v>
      </c>
    </row>
    <row r="942" spans="1:4" ht="19.5" customHeight="1">
      <c r="A942" s="15"/>
      <c r="B942" s="11"/>
      <c r="C942" s="12" t="s">
        <v>1301</v>
      </c>
      <c r="D942" s="23">
        <v>0</v>
      </c>
    </row>
    <row r="943" spans="1:4" ht="19.5" customHeight="1">
      <c r="A943" s="15"/>
      <c r="B943" s="11"/>
      <c r="C943" s="12" t="s">
        <v>1302</v>
      </c>
      <c r="D943" s="23">
        <v>0</v>
      </c>
    </row>
    <row r="944" spans="1:4" ht="19.5" customHeight="1">
      <c r="A944" s="15"/>
      <c r="B944" s="11"/>
      <c r="C944" s="12" t="s">
        <v>1303</v>
      </c>
      <c r="D944" s="23">
        <v>0</v>
      </c>
    </row>
    <row r="945" spans="1:4" ht="19.5" customHeight="1">
      <c r="A945" s="15"/>
      <c r="B945" s="11"/>
      <c r="C945" s="12" t="s">
        <v>1304</v>
      </c>
      <c r="D945" s="23">
        <v>0</v>
      </c>
    </row>
    <row r="946" spans="1:4" ht="19.5" customHeight="1">
      <c r="A946" s="15"/>
      <c r="B946" s="11"/>
      <c r="C946" s="12" t="s">
        <v>1305</v>
      </c>
      <c r="D946" s="23">
        <v>0</v>
      </c>
    </row>
    <row r="947" spans="1:4" ht="19.5" customHeight="1">
      <c r="A947" s="15"/>
      <c r="B947" s="11"/>
      <c r="C947" s="12" t="s">
        <v>1306</v>
      </c>
      <c r="D947" s="23">
        <v>0</v>
      </c>
    </row>
    <row r="948" spans="1:4" ht="19.5" customHeight="1">
      <c r="A948" s="15"/>
      <c r="B948" s="11"/>
      <c r="C948" s="12" t="s">
        <v>1307</v>
      </c>
      <c r="D948" s="23">
        <v>0</v>
      </c>
    </row>
    <row r="949" spans="1:4" ht="19.5" customHeight="1">
      <c r="A949" s="15"/>
      <c r="B949" s="11"/>
      <c r="C949" s="12" t="s">
        <v>1308</v>
      </c>
      <c r="D949" s="23">
        <v>0</v>
      </c>
    </row>
    <row r="950" spans="1:4" ht="19.5" customHeight="1">
      <c r="A950" s="15"/>
      <c r="B950" s="11"/>
      <c r="C950" s="12" t="s">
        <v>1309</v>
      </c>
      <c r="D950" s="23">
        <v>0</v>
      </c>
    </row>
    <row r="951" spans="1:4" ht="19.5" customHeight="1">
      <c r="A951" s="15"/>
      <c r="B951" s="11"/>
      <c r="C951" s="12" t="s">
        <v>1164</v>
      </c>
      <c r="D951" s="23"/>
    </row>
    <row r="952" spans="1:4" ht="19.5" customHeight="1">
      <c r="A952" s="15"/>
      <c r="B952" s="11"/>
      <c r="C952" s="12" t="s">
        <v>1165</v>
      </c>
      <c r="D952" s="23"/>
    </row>
    <row r="953" spans="1:4" ht="19.5" customHeight="1">
      <c r="A953" s="15"/>
      <c r="B953" s="11"/>
      <c r="C953" s="12" t="s">
        <v>1166</v>
      </c>
      <c r="D953" s="23"/>
    </row>
    <row r="954" spans="1:4" ht="19.5" customHeight="1">
      <c r="A954" s="15"/>
      <c r="B954" s="11"/>
      <c r="C954" s="12" t="s">
        <v>1310</v>
      </c>
      <c r="D954" s="23"/>
    </row>
    <row r="955" spans="1:4" ht="19.5" customHeight="1">
      <c r="A955" s="15"/>
      <c r="B955" s="11"/>
      <c r="C955" s="12" t="s">
        <v>1311</v>
      </c>
      <c r="D955" s="23"/>
    </row>
    <row r="956" spans="1:4" ht="19.5" customHeight="1">
      <c r="A956" s="15"/>
      <c r="B956" s="11"/>
      <c r="C956" s="12" t="s">
        <v>1312</v>
      </c>
      <c r="D956" s="23"/>
    </row>
    <row r="957" spans="1:4" ht="19.5" customHeight="1">
      <c r="A957" s="15"/>
      <c r="B957" s="11"/>
      <c r="C957" s="12" t="s">
        <v>1313</v>
      </c>
      <c r="D957" s="23"/>
    </row>
    <row r="958" spans="1:4" ht="19.5" customHeight="1">
      <c r="A958" s="15"/>
      <c r="B958" s="11"/>
      <c r="C958" s="12" t="s">
        <v>1314</v>
      </c>
      <c r="D958" s="23"/>
    </row>
    <row r="959" spans="1:4" ht="19.5" customHeight="1">
      <c r="A959" s="15"/>
      <c r="B959" s="11"/>
      <c r="C959" s="12" t="s">
        <v>1315</v>
      </c>
      <c r="D959" s="23"/>
    </row>
    <row r="960" spans="1:4" ht="19.5" customHeight="1">
      <c r="A960" s="15"/>
      <c r="B960" s="11"/>
      <c r="C960" s="12" t="s">
        <v>1316</v>
      </c>
      <c r="D960" s="23">
        <v>0</v>
      </c>
    </row>
    <row r="961" spans="1:4" ht="19.5" customHeight="1">
      <c r="A961" s="15"/>
      <c r="B961" s="11"/>
      <c r="C961" s="12" t="s">
        <v>1164</v>
      </c>
      <c r="D961" s="23"/>
    </row>
    <row r="962" spans="1:4" ht="19.5" customHeight="1">
      <c r="A962" s="15"/>
      <c r="B962" s="11"/>
      <c r="C962" s="12" t="s">
        <v>1165</v>
      </c>
      <c r="D962" s="23"/>
    </row>
    <row r="963" spans="1:4" ht="19.5" customHeight="1">
      <c r="A963" s="15"/>
      <c r="B963" s="11"/>
      <c r="C963" s="12" t="s">
        <v>1166</v>
      </c>
      <c r="D963" s="23"/>
    </row>
    <row r="964" spans="1:4" ht="19.5" customHeight="1">
      <c r="A964" s="15"/>
      <c r="B964" s="11"/>
      <c r="C964" s="12" t="s">
        <v>1317</v>
      </c>
      <c r="D964" s="23"/>
    </row>
    <row r="965" spans="1:4" ht="19.5" customHeight="1">
      <c r="A965" s="15"/>
      <c r="B965" s="11"/>
      <c r="C965" s="12" t="s">
        <v>1318</v>
      </c>
      <c r="D965" s="23"/>
    </row>
    <row r="966" spans="1:4" ht="19.5" customHeight="1">
      <c r="A966" s="15"/>
      <c r="B966" s="11"/>
      <c r="C966" s="12" t="s">
        <v>1319</v>
      </c>
      <c r="D966" s="23"/>
    </row>
    <row r="967" spans="1:4" ht="19.5" customHeight="1">
      <c r="A967" s="15"/>
      <c r="B967" s="11"/>
      <c r="C967" s="12" t="s">
        <v>1320</v>
      </c>
      <c r="D967" s="23"/>
    </row>
    <row r="968" spans="1:4" ht="19.5" customHeight="1">
      <c r="A968" s="15"/>
      <c r="B968" s="11"/>
      <c r="C968" s="12" t="s">
        <v>1321</v>
      </c>
      <c r="D968" s="23"/>
    </row>
    <row r="969" spans="1:4" ht="19.5" customHeight="1">
      <c r="A969" s="15"/>
      <c r="B969" s="11"/>
      <c r="C969" s="12" t="s">
        <v>1322</v>
      </c>
      <c r="D969" s="23"/>
    </row>
    <row r="970" spans="1:4" ht="19.5" customHeight="1">
      <c r="A970" s="15"/>
      <c r="B970" s="11"/>
      <c r="C970" s="12" t="s">
        <v>1323</v>
      </c>
      <c r="D970" s="23">
        <v>0</v>
      </c>
    </row>
    <row r="971" spans="1:4" ht="19.5" customHeight="1">
      <c r="A971" s="15"/>
      <c r="B971" s="11"/>
      <c r="C971" s="12" t="s">
        <v>1324</v>
      </c>
      <c r="D971" s="23"/>
    </row>
    <row r="972" spans="1:4" ht="19.5" customHeight="1">
      <c r="A972" s="15"/>
      <c r="B972" s="11"/>
      <c r="C972" s="12" t="s">
        <v>1325</v>
      </c>
      <c r="D972" s="23"/>
    </row>
    <row r="973" spans="1:4" ht="19.5" customHeight="1">
      <c r="A973" s="15"/>
      <c r="B973" s="11"/>
      <c r="C973" s="12" t="s">
        <v>1326</v>
      </c>
      <c r="D973" s="23"/>
    </row>
    <row r="974" spans="1:4" ht="19.5" customHeight="1">
      <c r="A974" s="15"/>
      <c r="B974" s="11"/>
      <c r="C974" s="12" t="s">
        <v>1327</v>
      </c>
      <c r="D974" s="23"/>
    </row>
    <row r="975" spans="1:4" ht="19.5" customHeight="1">
      <c r="A975" s="15"/>
      <c r="B975" s="11"/>
      <c r="C975" s="12" t="s">
        <v>1328</v>
      </c>
      <c r="D975" s="23">
        <v>10</v>
      </c>
    </row>
    <row r="976" spans="1:4" ht="19.5" customHeight="1">
      <c r="A976" s="15"/>
      <c r="B976" s="11"/>
      <c r="C976" s="12" t="s">
        <v>1164</v>
      </c>
      <c r="D976" s="23"/>
    </row>
    <row r="977" spans="1:4" ht="19.5" customHeight="1">
      <c r="A977" s="15"/>
      <c r="B977" s="11"/>
      <c r="C977" s="12" t="s">
        <v>1165</v>
      </c>
      <c r="D977" s="23">
        <v>10</v>
      </c>
    </row>
    <row r="978" spans="1:4" ht="19.5" customHeight="1">
      <c r="A978" s="15"/>
      <c r="B978" s="11"/>
      <c r="C978" s="12" t="s">
        <v>1166</v>
      </c>
      <c r="D978" s="23"/>
    </row>
    <row r="979" spans="1:4" ht="19.5" customHeight="1">
      <c r="A979" s="15"/>
      <c r="B979" s="11"/>
      <c r="C979" s="12" t="s">
        <v>1314</v>
      </c>
      <c r="D979" s="23"/>
    </row>
    <row r="980" spans="1:4" ht="19.5" customHeight="1">
      <c r="A980" s="15"/>
      <c r="B980" s="11"/>
      <c r="C980" s="12" t="s">
        <v>1329</v>
      </c>
      <c r="D980" s="23"/>
    </row>
    <row r="981" spans="1:4" ht="19.5" customHeight="1">
      <c r="A981" s="15"/>
      <c r="B981" s="11"/>
      <c r="C981" s="12" t="s">
        <v>1330</v>
      </c>
      <c r="D981" s="23"/>
    </row>
    <row r="982" spans="1:4" ht="19.5" customHeight="1">
      <c r="A982" s="15"/>
      <c r="B982" s="11"/>
      <c r="C982" s="12" t="s">
        <v>1331</v>
      </c>
      <c r="D982" s="23">
        <v>0</v>
      </c>
    </row>
    <row r="983" spans="1:4" ht="19.5" customHeight="1">
      <c r="A983" s="15"/>
      <c r="B983" s="11"/>
      <c r="C983" s="12" t="s">
        <v>1332</v>
      </c>
      <c r="D983" s="23"/>
    </row>
    <row r="984" spans="1:4" ht="19.5" customHeight="1">
      <c r="A984" s="15"/>
      <c r="B984" s="11"/>
      <c r="C984" s="12" t="s">
        <v>1333</v>
      </c>
      <c r="D984" s="23"/>
    </row>
    <row r="985" spans="1:4" ht="19.5" customHeight="1">
      <c r="A985" s="15"/>
      <c r="B985" s="11"/>
      <c r="C985" s="12" t="s">
        <v>1334</v>
      </c>
      <c r="D985" s="23"/>
    </row>
    <row r="986" spans="1:4" ht="19.5" customHeight="1">
      <c r="A986" s="15"/>
      <c r="B986" s="11"/>
      <c r="C986" s="12" t="s">
        <v>1335</v>
      </c>
      <c r="D986" s="23"/>
    </row>
    <row r="987" spans="1:4" ht="19.5" customHeight="1">
      <c r="A987" s="15"/>
      <c r="B987" s="11"/>
      <c r="C987" s="12" t="s">
        <v>1336</v>
      </c>
      <c r="D987" s="23">
        <v>190</v>
      </c>
    </row>
    <row r="988" spans="1:4" ht="19.5" customHeight="1">
      <c r="A988" s="15"/>
      <c r="B988" s="11"/>
      <c r="C988" s="12" t="s">
        <v>1337</v>
      </c>
      <c r="D988" s="23"/>
    </row>
    <row r="989" spans="1:4" ht="19.5" customHeight="1">
      <c r="A989" s="15"/>
      <c r="B989" s="11"/>
      <c r="C989" s="12" t="s">
        <v>1338</v>
      </c>
      <c r="D989" s="23">
        <v>190</v>
      </c>
    </row>
    <row r="990" spans="1:4" ht="19.5" customHeight="1">
      <c r="A990" s="15"/>
      <c r="B990" s="11"/>
      <c r="C990" s="12" t="s">
        <v>72</v>
      </c>
      <c r="D990" s="23">
        <v>4473</v>
      </c>
    </row>
    <row r="991" spans="1:4" ht="19.5" customHeight="1">
      <c r="A991" s="15"/>
      <c r="B991" s="11"/>
      <c r="C991" s="12" t="s">
        <v>1339</v>
      </c>
      <c r="D991" s="23">
        <v>2161</v>
      </c>
    </row>
    <row r="992" spans="1:4" ht="19.5" customHeight="1">
      <c r="A992" s="15"/>
      <c r="B992" s="11"/>
      <c r="C992" s="12" t="s">
        <v>1164</v>
      </c>
      <c r="D992" s="23">
        <v>1217</v>
      </c>
    </row>
    <row r="993" spans="1:4" ht="19.5" customHeight="1">
      <c r="A993" s="15"/>
      <c r="B993" s="11"/>
      <c r="C993" s="12" t="s">
        <v>1165</v>
      </c>
      <c r="D993" s="23">
        <v>134</v>
      </c>
    </row>
    <row r="994" spans="1:4" ht="19.5" customHeight="1">
      <c r="A994" s="15"/>
      <c r="B994" s="11"/>
      <c r="C994" s="12" t="s">
        <v>1166</v>
      </c>
      <c r="D994" s="23">
        <v>0</v>
      </c>
    </row>
    <row r="995" spans="1:4" ht="19.5" customHeight="1">
      <c r="A995" s="15"/>
      <c r="B995" s="11"/>
      <c r="C995" s="12" t="s">
        <v>1340</v>
      </c>
      <c r="D995" s="23">
        <v>0</v>
      </c>
    </row>
    <row r="996" spans="1:4" ht="19.5" customHeight="1">
      <c r="A996" s="15"/>
      <c r="B996" s="11"/>
      <c r="C996" s="12" t="s">
        <v>1341</v>
      </c>
      <c r="D996" s="23">
        <v>0</v>
      </c>
    </row>
    <row r="997" spans="1:4" ht="19.5" customHeight="1">
      <c r="A997" s="15"/>
      <c r="B997" s="11"/>
      <c r="C997" s="12" t="s">
        <v>1342</v>
      </c>
      <c r="D997" s="23">
        <v>0</v>
      </c>
    </row>
    <row r="998" spans="1:4" ht="19.5" customHeight="1">
      <c r="A998" s="15"/>
      <c r="B998" s="11"/>
      <c r="C998" s="12" t="s">
        <v>1343</v>
      </c>
      <c r="D998" s="23">
        <v>0</v>
      </c>
    </row>
    <row r="999" spans="1:4" ht="19.5" customHeight="1">
      <c r="A999" s="15"/>
      <c r="B999" s="11"/>
      <c r="C999" s="12" t="s">
        <v>1344</v>
      </c>
      <c r="D999" s="23">
        <v>0</v>
      </c>
    </row>
    <row r="1000" spans="1:4" ht="19.5" customHeight="1">
      <c r="A1000" s="15"/>
      <c r="B1000" s="11"/>
      <c r="C1000" s="12" t="s">
        <v>1345</v>
      </c>
      <c r="D1000" s="23">
        <v>810</v>
      </c>
    </row>
    <row r="1001" spans="1:4" ht="19.5" customHeight="1">
      <c r="A1001" s="15"/>
      <c r="B1001" s="11"/>
      <c r="C1001" s="12" t="s">
        <v>1346</v>
      </c>
      <c r="D1001" s="23">
        <v>0</v>
      </c>
    </row>
    <row r="1002" spans="1:4" ht="19.5" customHeight="1">
      <c r="A1002" s="15"/>
      <c r="B1002" s="11"/>
      <c r="C1002" s="12" t="s">
        <v>1164</v>
      </c>
      <c r="D1002" s="23"/>
    </row>
    <row r="1003" spans="1:4" ht="19.5" customHeight="1">
      <c r="A1003" s="15"/>
      <c r="B1003" s="11"/>
      <c r="C1003" s="12" t="s">
        <v>1165</v>
      </c>
      <c r="D1003" s="23"/>
    </row>
    <row r="1004" spans="1:4" ht="19.5" customHeight="1">
      <c r="A1004" s="15"/>
      <c r="B1004" s="11"/>
      <c r="C1004" s="12" t="s">
        <v>1166</v>
      </c>
      <c r="D1004" s="23"/>
    </row>
    <row r="1005" spans="1:4" ht="19.5" customHeight="1">
      <c r="A1005" s="15"/>
      <c r="B1005" s="11"/>
      <c r="C1005" s="12" t="s">
        <v>1347</v>
      </c>
      <c r="D1005" s="23"/>
    </row>
    <row r="1006" spans="1:4" ht="19.5" customHeight="1">
      <c r="A1006" s="15"/>
      <c r="B1006" s="11"/>
      <c r="C1006" s="12" t="s">
        <v>1348</v>
      </c>
      <c r="D1006" s="23"/>
    </row>
    <row r="1007" spans="1:4" ht="19.5" customHeight="1">
      <c r="A1007" s="15"/>
      <c r="B1007" s="11"/>
      <c r="C1007" s="12" t="s">
        <v>1349</v>
      </c>
      <c r="D1007" s="23"/>
    </row>
    <row r="1008" spans="1:4" ht="19.5" customHeight="1">
      <c r="A1008" s="15"/>
      <c r="B1008" s="11"/>
      <c r="C1008" s="12" t="s">
        <v>1350</v>
      </c>
      <c r="D1008" s="23"/>
    </row>
    <row r="1009" spans="1:4" ht="19.5" customHeight="1">
      <c r="A1009" s="15"/>
      <c r="B1009" s="11"/>
      <c r="C1009" s="12" t="s">
        <v>1351</v>
      </c>
      <c r="D1009" s="23"/>
    </row>
    <row r="1010" spans="1:4" ht="19.5" customHeight="1">
      <c r="A1010" s="15"/>
      <c r="B1010" s="11"/>
      <c r="C1010" s="12" t="s">
        <v>1352</v>
      </c>
      <c r="D1010" s="23"/>
    </row>
    <row r="1011" spans="1:4" ht="19.5" customHeight="1">
      <c r="A1011" s="15"/>
      <c r="B1011" s="11"/>
      <c r="C1011" s="12" t="s">
        <v>1353</v>
      </c>
      <c r="D1011" s="23"/>
    </row>
    <row r="1012" spans="1:4" ht="19.5" customHeight="1">
      <c r="A1012" s="15"/>
      <c r="B1012" s="11"/>
      <c r="C1012" s="12" t="s">
        <v>1354</v>
      </c>
      <c r="D1012" s="23"/>
    </row>
    <row r="1013" spans="1:4" ht="19.5" customHeight="1">
      <c r="A1013" s="15"/>
      <c r="B1013" s="11"/>
      <c r="C1013" s="12" t="s">
        <v>1355</v>
      </c>
      <c r="D1013" s="23"/>
    </row>
    <row r="1014" spans="1:4" ht="19.5" customHeight="1">
      <c r="A1014" s="15"/>
      <c r="B1014" s="11"/>
      <c r="C1014" s="12" t="s">
        <v>1356</v>
      </c>
      <c r="D1014" s="23"/>
    </row>
    <row r="1015" spans="1:4" ht="19.5" customHeight="1">
      <c r="A1015" s="15"/>
      <c r="B1015" s="11"/>
      <c r="C1015" s="12" t="s">
        <v>1357</v>
      </c>
      <c r="D1015" s="23"/>
    </row>
    <row r="1016" spans="1:4" ht="19.5" customHeight="1">
      <c r="A1016" s="15"/>
      <c r="B1016" s="11"/>
      <c r="C1016" s="12" t="s">
        <v>1358</v>
      </c>
      <c r="D1016" s="23"/>
    </row>
    <row r="1017" spans="1:4" ht="19.5" customHeight="1">
      <c r="A1017" s="15"/>
      <c r="B1017" s="11"/>
      <c r="C1017" s="12" t="s">
        <v>1359</v>
      </c>
      <c r="D1017" s="23">
        <v>0</v>
      </c>
    </row>
    <row r="1018" spans="1:4" ht="19.5" customHeight="1">
      <c r="A1018" s="15"/>
      <c r="B1018" s="11"/>
      <c r="C1018" s="12" t="s">
        <v>1164</v>
      </c>
      <c r="D1018" s="23"/>
    </row>
    <row r="1019" spans="1:4" ht="19.5" customHeight="1">
      <c r="A1019" s="15"/>
      <c r="B1019" s="11"/>
      <c r="C1019" s="12" t="s">
        <v>1165</v>
      </c>
      <c r="D1019" s="23"/>
    </row>
    <row r="1020" spans="1:4" ht="19.5" customHeight="1">
      <c r="A1020" s="15"/>
      <c r="B1020" s="11"/>
      <c r="C1020" s="12" t="s">
        <v>1166</v>
      </c>
      <c r="D1020" s="23"/>
    </row>
    <row r="1021" spans="1:4" ht="19.5" customHeight="1">
      <c r="A1021" s="15"/>
      <c r="B1021" s="11"/>
      <c r="C1021" s="12" t="s">
        <v>1360</v>
      </c>
      <c r="D1021" s="23"/>
    </row>
    <row r="1022" spans="1:4" ht="19.5" customHeight="1">
      <c r="A1022" s="15"/>
      <c r="B1022" s="11"/>
      <c r="C1022" s="12" t="s">
        <v>1361</v>
      </c>
      <c r="D1022" s="23">
        <v>0</v>
      </c>
    </row>
    <row r="1023" spans="1:4" ht="19.5" customHeight="1">
      <c r="A1023" s="15"/>
      <c r="B1023" s="11"/>
      <c r="C1023" s="12" t="s">
        <v>1164</v>
      </c>
      <c r="D1023" s="23"/>
    </row>
    <row r="1024" spans="1:4" ht="19.5" customHeight="1">
      <c r="A1024" s="15"/>
      <c r="B1024" s="11"/>
      <c r="C1024" s="12" t="s">
        <v>1165</v>
      </c>
      <c r="D1024" s="23"/>
    </row>
    <row r="1025" spans="1:4" ht="19.5" customHeight="1">
      <c r="A1025" s="15"/>
      <c r="B1025" s="11"/>
      <c r="C1025" s="12" t="s">
        <v>1166</v>
      </c>
      <c r="D1025" s="23"/>
    </row>
    <row r="1026" spans="1:4" ht="19.5" customHeight="1">
      <c r="A1026" s="15"/>
      <c r="B1026" s="11"/>
      <c r="C1026" s="12" t="s">
        <v>1362</v>
      </c>
      <c r="D1026" s="23"/>
    </row>
    <row r="1027" spans="1:4" ht="19.5" customHeight="1">
      <c r="A1027" s="15"/>
      <c r="B1027" s="11"/>
      <c r="C1027" s="12" t="s">
        <v>1363</v>
      </c>
      <c r="D1027" s="23"/>
    </row>
    <row r="1028" spans="1:4" ht="19.5" customHeight="1">
      <c r="A1028" s="15"/>
      <c r="B1028" s="11"/>
      <c r="C1028" s="12" t="s">
        <v>1364</v>
      </c>
      <c r="D1028" s="23"/>
    </row>
    <row r="1029" spans="1:4" ht="19.5" customHeight="1">
      <c r="A1029" s="15"/>
      <c r="B1029" s="11"/>
      <c r="C1029" s="12" t="s">
        <v>1365</v>
      </c>
      <c r="D1029" s="23"/>
    </row>
    <row r="1030" spans="1:4" ht="19.5" customHeight="1">
      <c r="A1030" s="15"/>
      <c r="B1030" s="11"/>
      <c r="C1030" s="12" t="s">
        <v>1366</v>
      </c>
      <c r="D1030" s="23"/>
    </row>
    <row r="1031" spans="1:4" ht="19.5" customHeight="1">
      <c r="A1031" s="15"/>
      <c r="B1031" s="11"/>
      <c r="C1031" s="12" t="s">
        <v>1367</v>
      </c>
      <c r="D1031" s="23"/>
    </row>
    <row r="1032" spans="1:4" ht="19.5" customHeight="1">
      <c r="A1032" s="15"/>
      <c r="B1032" s="11"/>
      <c r="C1032" s="12" t="s">
        <v>1368</v>
      </c>
      <c r="D1032" s="23"/>
    </row>
    <row r="1033" spans="1:4" ht="19.5" customHeight="1">
      <c r="A1033" s="15"/>
      <c r="B1033" s="11"/>
      <c r="C1033" s="12" t="s">
        <v>1314</v>
      </c>
      <c r="D1033" s="23"/>
    </row>
    <row r="1034" spans="1:4" ht="19.5" customHeight="1">
      <c r="A1034" s="15"/>
      <c r="B1034" s="11"/>
      <c r="C1034" s="12" t="s">
        <v>1369</v>
      </c>
      <c r="D1034" s="23"/>
    </row>
    <row r="1035" spans="1:4" ht="19.5" customHeight="1">
      <c r="A1035" s="15"/>
      <c r="B1035" s="11"/>
      <c r="C1035" s="12" t="s">
        <v>1370</v>
      </c>
      <c r="D1035" s="23"/>
    </row>
    <row r="1036" spans="1:4" ht="19.5" customHeight="1">
      <c r="A1036" s="15"/>
      <c r="B1036" s="11"/>
      <c r="C1036" s="12" t="s">
        <v>1371</v>
      </c>
      <c r="D1036" s="23">
        <v>1639</v>
      </c>
    </row>
    <row r="1037" spans="1:4" ht="19.5" customHeight="1">
      <c r="A1037" s="15"/>
      <c r="B1037" s="11"/>
      <c r="C1037" s="12" t="s">
        <v>1164</v>
      </c>
      <c r="D1037" s="23">
        <v>1403</v>
      </c>
    </row>
    <row r="1038" spans="1:4" ht="19.5" customHeight="1">
      <c r="A1038" s="15"/>
      <c r="B1038" s="11"/>
      <c r="C1038" s="12" t="s">
        <v>1165</v>
      </c>
      <c r="D1038" s="23">
        <v>236</v>
      </c>
    </row>
    <row r="1039" spans="1:4" ht="19.5" customHeight="1">
      <c r="A1039" s="15"/>
      <c r="B1039" s="11"/>
      <c r="C1039" s="12" t="s">
        <v>1166</v>
      </c>
      <c r="D1039" s="23"/>
    </row>
    <row r="1040" spans="1:4" ht="19.5" customHeight="1">
      <c r="A1040" s="15"/>
      <c r="B1040" s="11"/>
      <c r="C1040" s="12" t="s">
        <v>1372</v>
      </c>
      <c r="D1040" s="23"/>
    </row>
    <row r="1041" spans="1:4" ht="19.5" customHeight="1">
      <c r="A1041" s="15"/>
      <c r="B1041" s="11"/>
      <c r="C1041" s="12" t="s">
        <v>1373</v>
      </c>
      <c r="D1041" s="23"/>
    </row>
    <row r="1042" spans="1:4" ht="19.5" customHeight="1">
      <c r="A1042" s="15"/>
      <c r="B1042" s="11"/>
      <c r="C1042" s="12" t="s">
        <v>1374</v>
      </c>
      <c r="D1042" s="23"/>
    </row>
    <row r="1043" spans="1:4" ht="19.5" customHeight="1">
      <c r="A1043" s="15"/>
      <c r="B1043" s="11"/>
      <c r="C1043" s="12" t="s">
        <v>1375</v>
      </c>
      <c r="D1043" s="23">
        <v>673</v>
      </c>
    </row>
    <row r="1044" spans="1:4" ht="19.5" customHeight="1">
      <c r="A1044" s="15"/>
      <c r="B1044" s="11"/>
      <c r="C1044" s="12" t="s">
        <v>1164</v>
      </c>
      <c r="D1044" s="23"/>
    </row>
    <row r="1045" spans="1:4" ht="19.5" customHeight="1">
      <c r="A1045" s="15"/>
      <c r="B1045" s="11"/>
      <c r="C1045" s="12" t="s">
        <v>1165</v>
      </c>
      <c r="D1045" s="23"/>
    </row>
    <row r="1046" spans="1:4" ht="19.5" customHeight="1">
      <c r="A1046" s="15"/>
      <c r="B1046" s="11"/>
      <c r="C1046" s="12" t="s">
        <v>1166</v>
      </c>
      <c r="D1046" s="23"/>
    </row>
    <row r="1047" spans="1:4" ht="19.5" customHeight="1">
      <c r="A1047" s="15"/>
      <c r="B1047" s="11"/>
      <c r="C1047" s="12" t="s">
        <v>1376</v>
      </c>
      <c r="D1047" s="23"/>
    </row>
    <row r="1048" spans="1:4" ht="19.5" customHeight="1">
      <c r="A1048" s="15"/>
      <c r="B1048" s="11"/>
      <c r="C1048" s="12" t="s">
        <v>1377</v>
      </c>
      <c r="D1048" s="23">
        <v>673</v>
      </c>
    </row>
    <row r="1049" spans="1:4" ht="19.5" customHeight="1">
      <c r="A1049" s="15"/>
      <c r="B1049" s="11"/>
      <c r="C1049" s="12" t="s">
        <v>1378</v>
      </c>
      <c r="D1049" s="23"/>
    </row>
    <row r="1050" spans="1:4" ht="19.5" customHeight="1">
      <c r="A1050" s="15"/>
      <c r="B1050" s="11"/>
      <c r="C1050" s="12" t="s">
        <v>1379</v>
      </c>
      <c r="D1050" s="23">
        <v>0</v>
      </c>
    </row>
    <row r="1051" spans="1:4" ht="19.5" customHeight="1">
      <c r="A1051" s="15"/>
      <c r="B1051" s="11"/>
      <c r="C1051" s="12" t="s">
        <v>1380</v>
      </c>
      <c r="D1051" s="23"/>
    </row>
    <row r="1052" spans="1:4" ht="19.5" customHeight="1">
      <c r="A1052" s="15"/>
      <c r="B1052" s="11"/>
      <c r="C1052" s="12" t="s">
        <v>1381</v>
      </c>
      <c r="D1052" s="23"/>
    </row>
    <row r="1053" spans="1:4" ht="19.5" customHeight="1">
      <c r="A1053" s="15"/>
      <c r="B1053" s="11"/>
      <c r="C1053" s="12" t="s">
        <v>1382</v>
      </c>
      <c r="D1053" s="23"/>
    </row>
    <row r="1054" spans="1:4" ht="19.5" customHeight="1">
      <c r="A1054" s="15"/>
      <c r="B1054" s="11"/>
      <c r="C1054" s="12" t="s">
        <v>1383</v>
      </c>
      <c r="D1054" s="23"/>
    </row>
    <row r="1055" spans="1:4" ht="19.5" customHeight="1">
      <c r="A1055" s="15"/>
      <c r="B1055" s="11"/>
      <c r="C1055" s="12" t="s">
        <v>1384</v>
      </c>
      <c r="D1055" s="23"/>
    </row>
    <row r="1056" spans="1:4" ht="19.5" customHeight="1">
      <c r="A1056" s="15"/>
      <c r="B1056" s="11"/>
      <c r="C1056" s="12" t="s">
        <v>73</v>
      </c>
      <c r="D1056" s="23">
        <v>1215</v>
      </c>
    </row>
    <row r="1057" spans="1:4" ht="19.5" customHeight="1">
      <c r="A1057" s="15"/>
      <c r="B1057" s="11"/>
      <c r="C1057" s="12" t="s">
        <v>1385</v>
      </c>
      <c r="D1057" s="23">
        <v>1215</v>
      </c>
    </row>
    <row r="1058" spans="1:4" ht="19.5" customHeight="1">
      <c r="A1058" s="15"/>
      <c r="B1058" s="11"/>
      <c r="C1058" s="12" t="s">
        <v>1164</v>
      </c>
      <c r="D1058" s="23">
        <v>1215</v>
      </c>
    </row>
    <row r="1059" spans="1:4" ht="19.5" customHeight="1">
      <c r="A1059" s="15"/>
      <c r="B1059" s="11"/>
      <c r="C1059" s="12" t="s">
        <v>1165</v>
      </c>
      <c r="D1059" s="23"/>
    </row>
    <row r="1060" spans="1:4" ht="19.5" customHeight="1">
      <c r="A1060" s="15"/>
      <c r="B1060" s="11"/>
      <c r="C1060" s="12" t="s">
        <v>1166</v>
      </c>
      <c r="D1060" s="23"/>
    </row>
    <row r="1061" spans="1:4" ht="19.5" customHeight="1">
      <c r="A1061" s="15"/>
      <c r="B1061" s="11"/>
      <c r="C1061" s="12" t="s">
        <v>1386</v>
      </c>
      <c r="D1061" s="23"/>
    </row>
    <row r="1062" spans="1:4" ht="19.5" customHeight="1">
      <c r="A1062" s="15"/>
      <c r="B1062" s="11"/>
      <c r="C1062" s="12" t="s">
        <v>1387</v>
      </c>
      <c r="D1062" s="23"/>
    </row>
    <row r="1063" spans="1:4" ht="19.5" customHeight="1">
      <c r="A1063" s="15"/>
      <c r="B1063" s="11"/>
      <c r="C1063" s="12" t="s">
        <v>1388</v>
      </c>
      <c r="D1063" s="23"/>
    </row>
    <row r="1064" spans="1:4" ht="19.5" customHeight="1">
      <c r="A1064" s="15"/>
      <c r="B1064" s="11"/>
      <c r="C1064" s="12" t="s">
        <v>1389</v>
      </c>
      <c r="D1064" s="23"/>
    </row>
    <row r="1065" spans="1:4" ht="19.5" customHeight="1">
      <c r="A1065" s="15"/>
      <c r="B1065" s="11"/>
      <c r="C1065" s="12" t="s">
        <v>1182</v>
      </c>
      <c r="D1065" s="23"/>
    </row>
    <row r="1066" spans="1:4" ht="19.5" customHeight="1">
      <c r="A1066" s="15"/>
      <c r="B1066" s="11"/>
      <c r="C1066" s="12" t="s">
        <v>1390</v>
      </c>
      <c r="D1066" s="23"/>
    </row>
    <row r="1067" spans="1:4" ht="19.5" customHeight="1">
      <c r="A1067" s="15"/>
      <c r="B1067" s="11"/>
      <c r="C1067" s="12" t="s">
        <v>1391</v>
      </c>
      <c r="D1067" s="23"/>
    </row>
    <row r="1068" spans="1:4" ht="19.5" customHeight="1">
      <c r="A1068" s="15"/>
      <c r="B1068" s="11"/>
      <c r="C1068" s="12" t="s">
        <v>1164</v>
      </c>
      <c r="D1068" s="23"/>
    </row>
    <row r="1069" spans="1:4" ht="19.5" customHeight="1">
      <c r="A1069" s="15"/>
      <c r="B1069" s="11"/>
      <c r="C1069" s="12" t="s">
        <v>1165</v>
      </c>
      <c r="D1069" s="23"/>
    </row>
    <row r="1070" spans="1:4" ht="19.5" customHeight="1">
      <c r="A1070" s="15"/>
      <c r="B1070" s="11"/>
      <c r="C1070" s="12" t="s">
        <v>1166</v>
      </c>
      <c r="D1070" s="23"/>
    </row>
    <row r="1071" spans="1:4" ht="19.5" customHeight="1">
      <c r="A1071" s="15"/>
      <c r="B1071" s="11"/>
      <c r="C1071" s="12" t="s">
        <v>1392</v>
      </c>
      <c r="D1071" s="23"/>
    </row>
    <row r="1072" spans="1:4" ht="19.5" customHeight="1">
      <c r="A1072" s="15"/>
      <c r="B1072" s="11"/>
      <c r="C1072" s="12" t="s">
        <v>1393</v>
      </c>
      <c r="D1072" s="23"/>
    </row>
    <row r="1073" spans="1:4" ht="19.5" customHeight="1">
      <c r="A1073" s="15"/>
      <c r="B1073" s="11"/>
      <c r="C1073" s="12" t="s">
        <v>1394</v>
      </c>
      <c r="D1073" s="23"/>
    </row>
    <row r="1074" spans="1:4" ht="19.5" customHeight="1">
      <c r="A1074" s="15"/>
      <c r="B1074" s="11"/>
      <c r="C1074" s="12" t="s">
        <v>1395</v>
      </c>
      <c r="D1074" s="23"/>
    </row>
    <row r="1075" spans="1:4" ht="19.5" customHeight="1">
      <c r="A1075" s="15"/>
      <c r="B1075" s="11"/>
      <c r="C1075" s="12" t="s">
        <v>1396</v>
      </c>
      <c r="D1075" s="23"/>
    </row>
    <row r="1076" spans="1:4" ht="19.5" customHeight="1">
      <c r="A1076" s="15"/>
      <c r="B1076" s="11"/>
      <c r="C1076" s="12" t="s">
        <v>74</v>
      </c>
      <c r="D1076" s="23"/>
    </row>
    <row r="1077" spans="1:4" ht="19.5" customHeight="1">
      <c r="A1077" s="15"/>
      <c r="B1077" s="11"/>
      <c r="C1077" s="12" t="s">
        <v>1397</v>
      </c>
      <c r="D1077" s="23"/>
    </row>
    <row r="1078" spans="1:4" ht="19.5" customHeight="1">
      <c r="A1078" s="15"/>
      <c r="B1078" s="11"/>
      <c r="C1078" s="12" t="s">
        <v>1164</v>
      </c>
      <c r="D1078" s="23"/>
    </row>
    <row r="1079" spans="1:4" ht="19.5" customHeight="1">
      <c r="A1079" s="15"/>
      <c r="B1079" s="11"/>
      <c r="C1079" s="12" t="s">
        <v>1165</v>
      </c>
      <c r="D1079" s="23"/>
    </row>
    <row r="1080" spans="1:4" ht="19.5" customHeight="1">
      <c r="A1080" s="15"/>
      <c r="B1080" s="11"/>
      <c r="C1080" s="12" t="s">
        <v>1166</v>
      </c>
      <c r="D1080" s="23"/>
    </row>
    <row r="1081" spans="1:4" ht="19.5" customHeight="1">
      <c r="A1081" s="15"/>
      <c r="B1081" s="11"/>
      <c r="C1081" s="12" t="s">
        <v>1398</v>
      </c>
      <c r="D1081" s="23"/>
    </row>
    <row r="1082" spans="1:4" ht="19.5" customHeight="1">
      <c r="A1082" s="15"/>
      <c r="B1082" s="11"/>
      <c r="C1082" s="12" t="s">
        <v>1182</v>
      </c>
      <c r="D1082" s="23"/>
    </row>
    <row r="1083" spans="1:4" ht="19.5" customHeight="1">
      <c r="A1083" s="15"/>
      <c r="B1083" s="11"/>
      <c r="C1083" s="12" t="s">
        <v>1399</v>
      </c>
      <c r="D1083" s="23"/>
    </row>
    <row r="1084" spans="1:4" ht="19.5" customHeight="1">
      <c r="A1084" s="15"/>
      <c r="B1084" s="11"/>
      <c r="C1084" s="12" t="s">
        <v>1400</v>
      </c>
      <c r="D1084" s="23"/>
    </row>
    <row r="1085" spans="1:4" ht="19.5" customHeight="1">
      <c r="A1085" s="15"/>
      <c r="B1085" s="11"/>
      <c r="C1085" s="12" t="s">
        <v>1401</v>
      </c>
      <c r="D1085" s="23"/>
    </row>
    <row r="1086" spans="1:4" ht="19.5" customHeight="1">
      <c r="A1086" s="15"/>
      <c r="B1086" s="11"/>
      <c r="C1086" s="12" t="s">
        <v>1402</v>
      </c>
      <c r="D1086" s="23"/>
    </row>
    <row r="1087" spans="1:4" ht="19.5" customHeight="1">
      <c r="A1087" s="15"/>
      <c r="B1087" s="11"/>
      <c r="C1087" s="12" t="s">
        <v>1403</v>
      </c>
      <c r="D1087" s="23"/>
    </row>
    <row r="1088" spans="1:4" ht="19.5" customHeight="1">
      <c r="A1088" s="15"/>
      <c r="B1088" s="11"/>
      <c r="C1088" s="12" t="s">
        <v>1404</v>
      </c>
      <c r="D1088" s="23"/>
    </row>
    <row r="1089" spans="1:4" ht="19.5" customHeight="1">
      <c r="A1089" s="15"/>
      <c r="B1089" s="11"/>
      <c r="C1089" s="12" t="s">
        <v>1405</v>
      </c>
      <c r="D1089" s="23"/>
    </row>
    <row r="1090" spans="1:4" ht="19.5" customHeight="1">
      <c r="A1090" s="15"/>
      <c r="B1090" s="11"/>
      <c r="C1090" s="12" t="s">
        <v>1406</v>
      </c>
      <c r="D1090" s="23"/>
    </row>
    <row r="1091" spans="1:4" ht="19.5" customHeight="1">
      <c r="A1091" s="15"/>
      <c r="B1091" s="11"/>
      <c r="C1091" s="12" t="s">
        <v>1407</v>
      </c>
      <c r="D1091" s="23"/>
    </row>
    <row r="1092" spans="1:4" ht="19.5" customHeight="1">
      <c r="A1092" s="15"/>
      <c r="B1092" s="11"/>
      <c r="C1092" s="12" t="s">
        <v>1408</v>
      </c>
      <c r="D1092" s="23"/>
    </row>
    <row r="1093" spans="1:4" ht="19.5" customHeight="1">
      <c r="A1093" s="15"/>
      <c r="B1093" s="11"/>
      <c r="C1093" s="12" t="s">
        <v>1409</v>
      </c>
      <c r="D1093" s="23"/>
    </row>
    <row r="1094" spans="1:4" ht="19.5" customHeight="1">
      <c r="A1094" s="15"/>
      <c r="B1094" s="11"/>
      <c r="C1094" s="12" t="s">
        <v>1410</v>
      </c>
      <c r="D1094" s="23"/>
    </row>
    <row r="1095" spans="1:4" ht="19.5" customHeight="1">
      <c r="A1095" s="15"/>
      <c r="B1095" s="11"/>
      <c r="C1095" s="12" t="s">
        <v>1411</v>
      </c>
      <c r="D1095" s="23"/>
    </row>
    <row r="1096" spans="1:4" ht="19.5" customHeight="1">
      <c r="A1096" s="15"/>
      <c r="B1096" s="11"/>
      <c r="C1096" s="12" t="s">
        <v>1412</v>
      </c>
      <c r="D1096" s="23"/>
    </row>
    <row r="1097" spans="1:4" ht="19.5" customHeight="1">
      <c r="A1097" s="15"/>
      <c r="B1097" s="11"/>
      <c r="C1097" s="12" t="s">
        <v>1181</v>
      </c>
      <c r="D1097" s="23"/>
    </row>
    <row r="1098" spans="1:4" ht="19.5" customHeight="1">
      <c r="A1098" s="15"/>
      <c r="B1098" s="11"/>
      <c r="C1098" s="12" t="s">
        <v>1413</v>
      </c>
      <c r="D1098" s="23"/>
    </row>
    <row r="1099" spans="1:4" ht="19.5" customHeight="1">
      <c r="A1099" s="15"/>
      <c r="B1099" s="11"/>
      <c r="C1099" s="12" t="s">
        <v>1414</v>
      </c>
      <c r="D1099" s="23"/>
    </row>
    <row r="1100" spans="1:4" ht="19.5" customHeight="1">
      <c r="A1100" s="15"/>
      <c r="B1100" s="11"/>
      <c r="C1100" s="12" t="s">
        <v>1415</v>
      </c>
      <c r="D1100" s="23"/>
    </row>
    <row r="1101" spans="1:4" ht="19.5" customHeight="1">
      <c r="A1101" s="15"/>
      <c r="B1101" s="11"/>
      <c r="C1101" s="12" t="s">
        <v>1416</v>
      </c>
      <c r="D1101" s="23">
        <v>6416</v>
      </c>
    </row>
    <row r="1102" spans="1:4" ht="19.5" customHeight="1">
      <c r="A1102" s="15"/>
      <c r="B1102" s="11"/>
      <c r="C1102" s="12" t="s">
        <v>1417</v>
      </c>
      <c r="D1102" s="23">
        <v>6068</v>
      </c>
    </row>
    <row r="1103" spans="1:4" ht="19.5" customHeight="1">
      <c r="A1103" s="15"/>
      <c r="B1103" s="11"/>
      <c r="C1103" s="12" t="s">
        <v>1164</v>
      </c>
      <c r="D1103" s="23">
        <v>989</v>
      </c>
    </row>
    <row r="1104" spans="1:4" ht="19.5" customHeight="1">
      <c r="A1104" s="15"/>
      <c r="B1104" s="11"/>
      <c r="C1104" s="12" t="s">
        <v>1165</v>
      </c>
      <c r="D1104" s="23">
        <v>0</v>
      </c>
    </row>
    <row r="1105" spans="1:4" ht="19.5" customHeight="1">
      <c r="A1105" s="15"/>
      <c r="B1105" s="11"/>
      <c r="C1105" s="12" t="s">
        <v>1166</v>
      </c>
      <c r="D1105" s="23">
        <v>0</v>
      </c>
    </row>
    <row r="1106" spans="1:4" ht="19.5" customHeight="1">
      <c r="A1106" s="15"/>
      <c r="B1106" s="11"/>
      <c r="C1106" s="12" t="s">
        <v>1418</v>
      </c>
      <c r="D1106" s="23">
        <v>0</v>
      </c>
    </row>
    <row r="1107" spans="1:4" ht="19.5" customHeight="1">
      <c r="A1107" s="15"/>
      <c r="B1107" s="11"/>
      <c r="C1107" s="12" t="s">
        <v>1419</v>
      </c>
      <c r="D1107" s="23">
        <v>83</v>
      </c>
    </row>
    <row r="1108" spans="1:4" ht="19.5" customHeight="1">
      <c r="A1108" s="15"/>
      <c r="B1108" s="11"/>
      <c r="C1108" s="12" t="s">
        <v>1420</v>
      </c>
      <c r="D1108" s="23">
        <v>501</v>
      </c>
    </row>
    <row r="1109" spans="1:4" ht="19.5" customHeight="1">
      <c r="A1109" s="15"/>
      <c r="B1109" s="11"/>
      <c r="C1109" s="12" t="s">
        <v>1421</v>
      </c>
      <c r="D1109" s="23">
        <v>0</v>
      </c>
    </row>
    <row r="1110" spans="1:4" ht="19.5" customHeight="1">
      <c r="A1110" s="15"/>
      <c r="B1110" s="11"/>
      <c r="C1110" s="12" t="s">
        <v>1422</v>
      </c>
      <c r="D1110" s="23">
        <v>0</v>
      </c>
    </row>
    <row r="1111" spans="1:4" ht="19.5" customHeight="1">
      <c r="A1111" s="15"/>
      <c r="B1111" s="11"/>
      <c r="C1111" s="12" t="s">
        <v>1423</v>
      </c>
      <c r="D1111" s="23">
        <v>8</v>
      </c>
    </row>
    <row r="1112" spans="1:4" ht="19.5" customHeight="1">
      <c r="A1112" s="15"/>
      <c r="B1112" s="11"/>
      <c r="C1112" s="12" t="s">
        <v>1424</v>
      </c>
      <c r="D1112" s="23">
        <v>4206</v>
      </c>
    </row>
    <row r="1113" spans="1:4" ht="19.5" customHeight="1">
      <c r="A1113" s="15"/>
      <c r="B1113" s="11"/>
      <c r="C1113" s="12" t="s">
        <v>1425</v>
      </c>
      <c r="D1113" s="23">
        <v>0</v>
      </c>
    </row>
    <row r="1114" spans="1:4" ht="19.5" customHeight="1">
      <c r="A1114" s="15"/>
      <c r="B1114" s="11"/>
      <c r="C1114" s="12" t="s">
        <v>1426</v>
      </c>
      <c r="D1114" s="23">
        <v>0</v>
      </c>
    </row>
    <row r="1115" spans="1:4" ht="19.5" customHeight="1">
      <c r="A1115" s="15"/>
      <c r="B1115" s="11"/>
      <c r="C1115" s="12" t="s">
        <v>1427</v>
      </c>
      <c r="D1115" s="23">
        <v>0</v>
      </c>
    </row>
    <row r="1116" spans="1:4" ht="19.5" customHeight="1">
      <c r="A1116" s="15"/>
      <c r="B1116" s="11"/>
      <c r="C1116" s="12" t="s">
        <v>1428</v>
      </c>
      <c r="D1116" s="23">
        <v>0</v>
      </c>
    </row>
    <row r="1117" spans="1:4" ht="19.5" customHeight="1">
      <c r="A1117" s="15"/>
      <c r="B1117" s="11"/>
      <c r="C1117" s="12" t="s">
        <v>1429</v>
      </c>
      <c r="D1117" s="23">
        <v>0</v>
      </c>
    </row>
    <row r="1118" spans="1:4" ht="19.5" customHeight="1">
      <c r="A1118" s="15"/>
      <c r="B1118" s="11"/>
      <c r="C1118" s="12" t="s">
        <v>1430</v>
      </c>
      <c r="D1118" s="23">
        <v>0</v>
      </c>
    </row>
    <row r="1119" spans="1:4" ht="19.5" customHeight="1">
      <c r="A1119" s="15"/>
      <c r="B1119" s="11"/>
      <c r="C1119" s="12" t="s">
        <v>1182</v>
      </c>
      <c r="D1119" s="23">
        <v>226</v>
      </c>
    </row>
    <row r="1120" spans="1:4" ht="19.5" customHeight="1">
      <c r="A1120" s="15"/>
      <c r="B1120" s="11"/>
      <c r="C1120" s="12" t="s">
        <v>1431</v>
      </c>
      <c r="D1120" s="23">
        <v>55</v>
      </c>
    </row>
    <row r="1121" spans="1:4" ht="19.5" customHeight="1">
      <c r="A1121" s="15"/>
      <c r="B1121" s="11"/>
      <c r="C1121" s="12" t="s">
        <v>1432</v>
      </c>
      <c r="D1121" s="23">
        <v>0</v>
      </c>
    </row>
    <row r="1122" spans="1:4" ht="19.5" customHeight="1">
      <c r="A1122" s="15"/>
      <c r="B1122" s="11"/>
      <c r="C1122" s="12" t="s">
        <v>1164</v>
      </c>
      <c r="D1122" s="23"/>
    </row>
    <row r="1123" spans="1:4" ht="19.5" customHeight="1">
      <c r="A1123" s="15"/>
      <c r="B1123" s="11"/>
      <c r="C1123" s="12" t="s">
        <v>1165</v>
      </c>
      <c r="D1123" s="23"/>
    </row>
    <row r="1124" spans="1:4" ht="19.5" customHeight="1">
      <c r="A1124" s="15"/>
      <c r="B1124" s="11"/>
      <c r="C1124" s="12" t="s">
        <v>1166</v>
      </c>
      <c r="D1124" s="23"/>
    </row>
    <row r="1125" spans="1:4" ht="19.5" customHeight="1">
      <c r="A1125" s="15"/>
      <c r="B1125" s="11"/>
      <c r="C1125" s="12" t="s">
        <v>1433</v>
      </c>
      <c r="D1125" s="23"/>
    </row>
    <row r="1126" spans="1:4" ht="19.5" customHeight="1">
      <c r="A1126" s="15"/>
      <c r="B1126" s="11"/>
      <c r="C1126" s="12" t="s">
        <v>1434</v>
      </c>
      <c r="D1126" s="23"/>
    </row>
    <row r="1127" spans="1:4" ht="19.5" customHeight="1">
      <c r="A1127" s="15"/>
      <c r="B1127" s="11"/>
      <c r="C1127" s="12" t="s">
        <v>1435</v>
      </c>
      <c r="D1127" s="23"/>
    </row>
    <row r="1128" spans="1:4" ht="19.5" customHeight="1">
      <c r="A1128" s="15"/>
      <c r="B1128" s="11"/>
      <c r="C1128" s="12" t="s">
        <v>1436</v>
      </c>
      <c r="D1128" s="23"/>
    </row>
    <row r="1129" spans="1:4" ht="19.5" customHeight="1">
      <c r="A1129" s="15"/>
      <c r="B1129" s="11"/>
      <c r="C1129" s="12" t="s">
        <v>1437</v>
      </c>
      <c r="D1129" s="23"/>
    </row>
    <row r="1130" spans="1:4" ht="19.5" customHeight="1">
      <c r="A1130" s="15"/>
      <c r="B1130" s="11"/>
      <c r="C1130" s="12" t="s">
        <v>1438</v>
      </c>
      <c r="D1130" s="23"/>
    </row>
    <row r="1131" spans="1:4" ht="19.5" customHeight="1">
      <c r="A1131" s="15"/>
      <c r="B1131" s="11"/>
      <c r="C1131" s="12" t="s">
        <v>1439</v>
      </c>
      <c r="D1131" s="23"/>
    </row>
    <row r="1132" spans="1:4" ht="19.5" customHeight="1">
      <c r="A1132" s="15"/>
      <c r="B1132" s="11"/>
      <c r="C1132" s="12" t="s">
        <v>1440</v>
      </c>
      <c r="D1132" s="23"/>
    </row>
    <row r="1133" spans="1:4" ht="19.5" customHeight="1">
      <c r="A1133" s="15"/>
      <c r="B1133" s="11"/>
      <c r="C1133" s="12" t="s">
        <v>1441</v>
      </c>
      <c r="D1133" s="23"/>
    </row>
    <row r="1134" spans="1:4" ht="19.5" customHeight="1">
      <c r="A1134" s="15"/>
      <c r="B1134" s="11"/>
      <c r="C1134" s="12" t="s">
        <v>1442</v>
      </c>
      <c r="D1134" s="23"/>
    </row>
    <row r="1135" spans="1:4" ht="19.5" customHeight="1">
      <c r="A1135" s="15"/>
      <c r="B1135" s="11"/>
      <c r="C1135" s="12" t="s">
        <v>1443</v>
      </c>
      <c r="D1135" s="23"/>
    </row>
    <row r="1136" spans="1:4" ht="19.5" customHeight="1">
      <c r="A1136" s="15"/>
      <c r="B1136" s="11"/>
      <c r="C1136" s="12" t="s">
        <v>1444</v>
      </c>
      <c r="D1136" s="23"/>
    </row>
    <row r="1137" spans="1:4" ht="19.5" customHeight="1">
      <c r="A1137" s="15"/>
      <c r="B1137" s="11"/>
      <c r="C1137" s="12" t="s">
        <v>1445</v>
      </c>
      <c r="D1137" s="23"/>
    </row>
    <row r="1138" spans="1:4" ht="19.5" customHeight="1">
      <c r="A1138" s="15"/>
      <c r="B1138" s="11"/>
      <c r="C1138" s="12" t="s">
        <v>1182</v>
      </c>
      <c r="D1138" s="23"/>
    </row>
    <row r="1139" spans="1:4" ht="19.5" customHeight="1">
      <c r="A1139" s="15"/>
      <c r="B1139" s="11"/>
      <c r="C1139" s="12" t="s">
        <v>1446</v>
      </c>
      <c r="D1139" s="23"/>
    </row>
    <row r="1140" spans="1:4" ht="19.5" customHeight="1">
      <c r="A1140" s="15"/>
      <c r="B1140" s="11"/>
      <c r="C1140" s="12" t="s">
        <v>1447</v>
      </c>
      <c r="D1140" s="23">
        <v>22</v>
      </c>
    </row>
    <row r="1141" spans="1:4" ht="19.5" customHeight="1">
      <c r="A1141" s="15"/>
      <c r="B1141" s="11"/>
      <c r="C1141" s="12" t="s">
        <v>1164</v>
      </c>
      <c r="D1141" s="23"/>
    </row>
    <row r="1142" spans="1:4" ht="19.5" customHeight="1">
      <c r="A1142" s="15"/>
      <c r="B1142" s="11"/>
      <c r="C1142" s="12" t="s">
        <v>1165</v>
      </c>
      <c r="D1142" s="23"/>
    </row>
    <row r="1143" spans="1:4" ht="19.5" customHeight="1">
      <c r="A1143" s="15"/>
      <c r="B1143" s="11"/>
      <c r="C1143" s="12" t="s">
        <v>1166</v>
      </c>
      <c r="D1143" s="23"/>
    </row>
    <row r="1144" spans="1:4" ht="19.5" customHeight="1">
      <c r="A1144" s="15"/>
      <c r="B1144" s="11"/>
      <c r="C1144" s="12" t="s">
        <v>1448</v>
      </c>
      <c r="D1144" s="23"/>
    </row>
    <row r="1145" spans="1:4" ht="19.5" customHeight="1">
      <c r="A1145" s="15"/>
      <c r="B1145" s="11"/>
      <c r="C1145" s="12" t="s">
        <v>1449</v>
      </c>
      <c r="D1145" s="23"/>
    </row>
    <row r="1146" spans="1:4" ht="19.5" customHeight="1">
      <c r="A1146" s="15"/>
      <c r="B1146" s="11"/>
      <c r="C1146" s="12" t="s">
        <v>1450</v>
      </c>
      <c r="D1146" s="23">
        <v>22</v>
      </c>
    </row>
    <row r="1147" spans="1:4" ht="19.5" customHeight="1">
      <c r="A1147" s="15"/>
      <c r="B1147" s="11"/>
      <c r="C1147" s="12" t="s">
        <v>1182</v>
      </c>
      <c r="D1147" s="23"/>
    </row>
    <row r="1148" spans="1:4" ht="19.5" customHeight="1">
      <c r="A1148" s="15"/>
      <c r="B1148" s="11"/>
      <c r="C1148" s="12" t="s">
        <v>1451</v>
      </c>
      <c r="D1148" s="23"/>
    </row>
    <row r="1149" spans="1:4" ht="19.5" customHeight="1">
      <c r="A1149" s="15"/>
      <c r="B1149" s="11"/>
      <c r="C1149" s="12" t="s">
        <v>1452</v>
      </c>
      <c r="D1149" s="23">
        <v>326</v>
      </c>
    </row>
    <row r="1150" spans="1:4" ht="19.5" customHeight="1">
      <c r="A1150" s="15"/>
      <c r="B1150" s="11"/>
      <c r="C1150" s="12" t="s">
        <v>1164</v>
      </c>
      <c r="D1150" s="23"/>
    </row>
    <row r="1151" spans="1:4" ht="19.5" customHeight="1">
      <c r="A1151" s="15"/>
      <c r="B1151" s="11"/>
      <c r="C1151" s="12" t="s">
        <v>1165</v>
      </c>
      <c r="D1151" s="23">
        <v>55</v>
      </c>
    </row>
    <row r="1152" spans="1:4" ht="19.5" customHeight="1">
      <c r="A1152" s="15"/>
      <c r="B1152" s="11"/>
      <c r="C1152" s="12" t="s">
        <v>1166</v>
      </c>
      <c r="D1152" s="23">
        <v>0</v>
      </c>
    </row>
    <row r="1153" spans="1:4" ht="19.5" customHeight="1">
      <c r="A1153" s="15"/>
      <c r="B1153" s="11"/>
      <c r="C1153" s="12" t="s">
        <v>1453</v>
      </c>
      <c r="D1153" s="23">
        <v>160</v>
      </c>
    </row>
    <row r="1154" spans="1:4" ht="19.5" customHeight="1">
      <c r="A1154" s="15"/>
      <c r="B1154" s="11"/>
      <c r="C1154" s="12" t="s">
        <v>1454</v>
      </c>
      <c r="D1154" s="23">
        <v>0</v>
      </c>
    </row>
    <row r="1155" spans="1:4" ht="19.5" customHeight="1">
      <c r="A1155" s="15"/>
      <c r="B1155" s="11"/>
      <c r="C1155" s="12" t="s">
        <v>1455</v>
      </c>
      <c r="D1155" s="23">
        <v>0</v>
      </c>
    </row>
    <row r="1156" spans="1:4" ht="19.5" customHeight="1">
      <c r="A1156" s="15"/>
      <c r="B1156" s="11"/>
      <c r="C1156" s="12" t="s">
        <v>1456</v>
      </c>
      <c r="D1156" s="23">
        <v>0</v>
      </c>
    </row>
    <row r="1157" spans="1:4" ht="19.5" customHeight="1">
      <c r="A1157" s="15"/>
      <c r="B1157" s="11"/>
      <c r="C1157" s="12" t="s">
        <v>1457</v>
      </c>
      <c r="D1157" s="23">
        <v>27</v>
      </c>
    </row>
    <row r="1158" spans="1:4" ht="19.5" customHeight="1">
      <c r="A1158" s="15"/>
      <c r="B1158" s="11"/>
      <c r="C1158" s="12" t="s">
        <v>1458</v>
      </c>
      <c r="D1158" s="23">
        <v>0</v>
      </c>
    </row>
    <row r="1159" spans="1:4" ht="19.5" customHeight="1">
      <c r="A1159" s="15"/>
      <c r="B1159" s="11"/>
      <c r="C1159" s="12" t="s">
        <v>1459</v>
      </c>
      <c r="D1159" s="23">
        <v>0</v>
      </c>
    </row>
    <row r="1160" spans="1:4" ht="19.5" customHeight="1">
      <c r="A1160" s="15"/>
      <c r="B1160" s="11"/>
      <c r="C1160" s="12" t="s">
        <v>1460</v>
      </c>
      <c r="D1160" s="23">
        <v>0</v>
      </c>
    </row>
    <row r="1161" spans="1:4" ht="19.5" customHeight="1">
      <c r="A1161" s="15"/>
      <c r="B1161" s="11"/>
      <c r="C1161" s="12" t="s">
        <v>1461</v>
      </c>
      <c r="D1161" s="23">
        <v>0</v>
      </c>
    </row>
    <row r="1162" spans="1:4" ht="19.5" customHeight="1">
      <c r="A1162" s="15"/>
      <c r="B1162" s="11"/>
      <c r="C1162" s="12" t="s">
        <v>1462</v>
      </c>
      <c r="D1162" s="23">
        <v>0</v>
      </c>
    </row>
    <row r="1163" spans="1:4" ht="19.5" customHeight="1">
      <c r="A1163" s="15"/>
      <c r="B1163" s="11"/>
      <c r="C1163" s="12" t="s">
        <v>1463</v>
      </c>
      <c r="D1163" s="23">
        <v>84</v>
      </c>
    </row>
    <row r="1164" spans="1:4" ht="19.5" customHeight="1">
      <c r="A1164" s="15"/>
      <c r="B1164" s="11"/>
      <c r="C1164" s="12" t="s">
        <v>1464</v>
      </c>
      <c r="D1164" s="23">
        <v>0</v>
      </c>
    </row>
    <row r="1165" spans="1:4" ht="19.5" customHeight="1">
      <c r="A1165" s="15"/>
      <c r="B1165" s="11"/>
      <c r="C1165" s="12" t="s">
        <v>1465</v>
      </c>
      <c r="D1165" s="23">
        <v>3591</v>
      </c>
    </row>
    <row r="1166" spans="1:4" ht="19.5" customHeight="1">
      <c r="A1166" s="15"/>
      <c r="B1166" s="11"/>
      <c r="C1166" s="12" t="s">
        <v>1466</v>
      </c>
      <c r="D1166" s="23"/>
    </row>
    <row r="1167" spans="1:4" ht="19.5" customHeight="1">
      <c r="A1167" s="15"/>
      <c r="B1167" s="11"/>
      <c r="C1167" s="12" t="s">
        <v>1467</v>
      </c>
      <c r="D1167" s="23"/>
    </row>
    <row r="1168" spans="1:4" ht="19.5" customHeight="1">
      <c r="A1168" s="15"/>
      <c r="B1168" s="11"/>
      <c r="C1168" s="12" t="s">
        <v>1468</v>
      </c>
      <c r="D1168" s="23"/>
    </row>
    <row r="1169" spans="1:4" ht="19.5" customHeight="1">
      <c r="A1169" s="15"/>
      <c r="B1169" s="11"/>
      <c r="C1169" s="12" t="s">
        <v>1469</v>
      </c>
      <c r="D1169" s="23"/>
    </row>
    <row r="1170" spans="1:4" ht="19.5" customHeight="1">
      <c r="A1170" s="15"/>
      <c r="B1170" s="11"/>
      <c r="C1170" s="12" t="s">
        <v>1470</v>
      </c>
      <c r="D1170" s="23"/>
    </row>
    <row r="1171" spans="1:4" ht="19.5" customHeight="1">
      <c r="A1171" s="15"/>
      <c r="B1171" s="11"/>
      <c r="C1171" s="12" t="s">
        <v>1471</v>
      </c>
      <c r="D1171" s="23"/>
    </row>
    <row r="1172" spans="1:4" ht="19.5" customHeight="1">
      <c r="A1172" s="15"/>
      <c r="B1172" s="11"/>
      <c r="C1172" s="12" t="s">
        <v>1472</v>
      </c>
      <c r="D1172" s="23"/>
    </row>
    <row r="1173" spans="1:4" ht="19.5" customHeight="1">
      <c r="A1173" s="15"/>
      <c r="B1173" s="11"/>
      <c r="C1173" s="12" t="s">
        <v>1473</v>
      </c>
      <c r="D1173" s="23"/>
    </row>
    <row r="1174" spans="1:4" ht="19.5" customHeight="1">
      <c r="A1174" s="15"/>
      <c r="B1174" s="11"/>
      <c r="C1174" s="12" t="s">
        <v>1474</v>
      </c>
      <c r="D1174" s="23"/>
    </row>
    <row r="1175" spans="1:4" ht="19.5" customHeight="1">
      <c r="A1175" s="15"/>
      <c r="B1175" s="11"/>
      <c r="C1175" s="12" t="s">
        <v>1475</v>
      </c>
      <c r="D1175" s="23"/>
    </row>
    <row r="1176" spans="1:4" ht="19.5" customHeight="1">
      <c r="A1176" s="15"/>
      <c r="B1176" s="11"/>
      <c r="C1176" s="12" t="s">
        <v>1476</v>
      </c>
      <c r="D1176" s="23"/>
    </row>
    <row r="1177" spans="1:4" ht="19.5" customHeight="1">
      <c r="A1177" s="15"/>
      <c r="B1177" s="11"/>
      <c r="C1177" s="12" t="s">
        <v>1477</v>
      </c>
      <c r="D1177" s="23"/>
    </row>
    <row r="1178" spans="1:4" ht="19.5" customHeight="1">
      <c r="A1178" s="15"/>
      <c r="B1178" s="11"/>
      <c r="C1178" s="12" t="s">
        <v>1478</v>
      </c>
      <c r="D1178" s="23"/>
    </row>
    <row r="1179" spans="1:4" ht="19.5" customHeight="1">
      <c r="A1179" s="15"/>
      <c r="B1179" s="11"/>
      <c r="C1179" s="12" t="s">
        <v>1479</v>
      </c>
      <c r="D1179" s="23">
        <v>3591</v>
      </c>
    </row>
    <row r="1180" spans="1:4" ht="19.5" customHeight="1">
      <c r="A1180" s="15"/>
      <c r="B1180" s="11"/>
      <c r="C1180" s="12" t="s">
        <v>1480</v>
      </c>
      <c r="D1180" s="23"/>
    </row>
    <row r="1181" spans="1:4" ht="19.5" customHeight="1">
      <c r="A1181" s="15"/>
      <c r="B1181" s="11"/>
      <c r="C1181" s="12" t="s">
        <v>1481</v>
      </c>
      <c r="D1181" s="23">
        <v>3591</v>
      </c>
    </row>
    <row r="1182" spans="1:4" ht="19.5" customHeight="1">
      <c r="A1182" s="15"/>
      <c r="B1182" s="11"/>
      <c r="C1182" s="12" t="s">
        <v>1482</v>
      </c>
      <c r="D1182" s="23"/>
    </row>
    <row r="1183" spans="1:4" ht="19.5" customHeight="1">
      <c r="A1183" s="15"/>
      <c r="B1183" s="11"/>
      <c r="C1183" s="12" t="s">
        <v>1483</v>
      </c>
      <c r="D1183" s="23">
        <v>1100</v>
      </c>
    </row>
    <row r="1184" spans="1:4" ht="19.5" customHeight="1">
      <c r="A1184" s="15"/>
      <c r="B1184" s="11"/>
      <c r="C1184" s="12" t="s">
        <v>1484</v>
      </c>
      <c r="D1184" s="23">
        <v>1100</v>
      </c>
    </row>
    <row r="1185" spans="1:4" ht="19.5" customHeight="1">
      <c r="A1185" s="15"/>
      <c r="B1185" s="11"/>
      <c r="C1185" s="12" t="s">
        <v>1164</v>
      </c>
      <c r="D1185" s="23">
        <v>663</v>
      </c>
    </row>
    <row r="1186" spans="1:4" ht="19.5" customHeight="1">
      <c r="A1186" s="15"/>
      <c r="B1186" s="11"/>
      <c r="C1186" s="12" t="s">
        <v>1165</v>
      </c>
      <c r="D1186" s="23">
        <v>69</v>
      </c>
    </row>
    <row r="1187" spans="1:4" ht="19.5" customHeight="1">
      <c r="A1187" s="15"/>
      <c r="B1187" s="11"/>
      <c r="C1187" s="12" t="s">
        <v>1166</v>
      </c>
      <c r="D1187" s="23">
        <v>0</v>
      </c>
    </row>
    <row r="1188" spans="1:4" ht="19.5" customHeight="1">
      <c r="A1188" s="15"/>
      <c r="B1188" s="11"/>
      <c r="C1188" s="12" t="s">
        <v>1485</v>
      </c>
      <c r="D1188" s="23">
        <v>0</v>
      </c>
    </row>
    <row r="1189" spans="1:4" ht="19.5" customHeight="1">
      <c r="A1189" s="15"/>
      <c r="B1189" s="11"/>
      <c r="C1189" s="12" t="s">
        <v>1486</v>
      </c>
      <c r="D1189" s="23">
        <v>0</v>
      </c>
    </row>
    <row r="1190" spans="1:4" ht="19.5" customHeight="1">
      <c r="A1190" s="15"/>
      <c r="B1190" s="11"/>
      <c r="C1190" s="12" t="s">
        <v>1487</v>
      </c>
      <c r="D1190" s="23">
        <v>0</v>
      </c>
    </row>
    <row r="1191" spans="1:4" ht="19.5" customHeight="1">
      <c r="A1191" s="15"/>
      <c r="B1191" s="11"/>
      <c r="C1191" s="12" t="s">
        <v>1488</v>
      </c>
      <c r="D1191" s="23">
        <v>0</v>
      </c>
    </row>
    <row r="1192" spans="1:4" ht="19.5" customHeight="1">
      <c r="A1192" s="15"/>
      <c r="B1192" s="11"/>
      <c r="C1192" s="12" t="s">
        <v>1489</v>
      </c>
      <c r="D1192" s="23">
        <v>0</v>
      </c>
    </row>
    <row r="1193" spans="1:4" ht="19.5" customHeight="1">
      <c r="A1193" s="15"/>
      <c r="B1193" s="11"/>
      <c r="C1193" s="12" t="s">
        <v>1490</v>
      </c>
      <c r="D1193" s="23">
        <v>0</v>
      </c>
    </row>
    <row r="1194" spans="1:4" ht="19.5" customHeight="1">
      <c r="A1194" s="15"/>
      <c r="B1194" s="11"/>
      <c r="C1194" s="12" t="s">
        <v>1491</v>
      </c>
      <c r="D1194" s="23">
        <v>0</v>
      </c>
    </row>
    <row r="1195" spans="1:4" ht="19.5" customHeight="1">
      <c r="A1195" s="15"/>
      <c r="B1195" s="11"/>
      <c r="C1195" s="12" t="s">
        <v>1492</v>
      </c>
      <c r="D1195" s="23">
        <v>305</v>
      </c>
    </row>
    <row r="1196" spans="1:4" ht="19.5" customHeight="1">
      <c r="A1196" s="15"/>
      <c r="B1196" s="11"/>
      <c r="C1196" s="12" t="s">
        <v>1493</v>
      </c>
      <c r="D1196" s="23">
        <v>0</v>
      </c>
    </row>
    <row r="1197" spans="1:4" ht="19.5" customHeight="1">
      <c r="A1197" s="15"/>
      <c r="B1197" s="11"/>
      <c r="C1197" s="12" t="s">
        <v>1182</v>
      </c>
      <c r="D1197" s="23">
        <v>63</v>
      </c>
    </row>
    <row r="1198" spans="1:4" ht="19.5" customHeight="1">
      <c r="A1198" s="15"/>
      <c r="B1198" s="11"/>
      <c r="C1198" s="12" t="s">
        <v>1494</v>
      </c>
      <c r="D1198" s="23"/>
    </row>
    <row r="1199" spans="1:4" ht="19.5" customHeight="1">
      <c r="A1199" s="15"/>
      <c r="B1199" s="11"/>
      <c r="C1199" s="12" t="s">
        <v>1495</v>
      </c>
      <c r="D1199" s="23"/>
    </row>
    <row r="1200" spans="1:4" ht="19.5" customHeight="1">
      <c r="A1200" s="15"/>
      <c r="B1200" s="11"/>
      <c r="C1200" s="12" t="s">
        <v>1164</v>
      </c>
      <c r="D1200" s="23"/>
    </row>
    <row r="1201" spans="1:4" ht="19.5" customHeight="1">
      <c r="A1201" s="15"/>
      <c r="B1201" s="11"/>
      <c r="C1201" s="12" t="s">
        <v>1165</v>
      </c>
      <c r="D1201" s="23"/>
    </row>
    <row r="1202" spans="1:4" ht="19.5" customHeight="1">
      <c r="A1202" s="15"/>
      <c r="B1202" s="11"/>
      <c r="C1202" s="12" t="s">
        <v>1166</v>
      </c>
      <c r="D1202" s="23"/>
    </row>
    <row r="1203" spans="1:4" ht="19.5" customHeight="1">
      <c r="A1203" s="15"/>
      <c r="B1203" s="11"/>
      <c r="C1203" s="12" t="s">
        <v>1496</v>
      </c>
      <c r="D1203" s="23"/>
    </row>
    <row r="1204" spans="1:4" ht="19.5" customHeight="1">
      <c r="A1204" s="15"/>
      <c r="B1204" s="11"/>
      <c r="C1204" s="12" t="s">
        <v>1497</v>
      </c>
      <c r="D1204" s="23"/>
    </row>
    <row r="1205" spans="1:4" ht="19.5" customHeight="1">
      <c r="A1205" s="15"/>
      <c r="B1205" s="11"/>
      <c r="C1205" s="12" t="s">
        <v>1498</v>
      </c>
      <c r="D1205" s="23"/>
    </row>
    <row r="1206" spans="1:4" ht="19.5" customHeight="1">
      <c r="A1206" s="15"/>
      <c r="B1206" s="11"/>
      <c r="C1206" s="12" t="s">
        <v>1499</v>
      </c>
      <c r="D1206" s="23"/>
    </row>
    <row r="1207" spans="1:4" ht="19.5" customHeight="1">
      <c r="A1207" s="15"/>
      <c r="B1207" s="11"/>
      <c r="C1207" s="12" t="s">
        <v>1500</v>
      </c>
      <c r="D1207" s="23"/>
    </row>
    <row r="1208" spans="1:4" ht="19.5" customHeight="1">
      <c r="A1208" s="15"/>
      <c r="B1208" s="11"/>
      <c r="C1208" s="12" t="s">
        <v>1501</v>
      </c>
      <c r="D1208" s="23"/>
    </row>
    <row r="1209" spans="1:4" ht="19.5" customHeight="1">
      <c r="A1209" s="15"/>
      <c r="B1209" s="11"/>
      <c r="C1209" s="12" t="s">
        <v>1502</v>
      </c>
      <c r="D1209" s="23"/>
    </row>
    <row r="1210" spans="1:4" ht="19.5" customHeight="1">
      <c r="A1210" s="15"/>
      <c r="B1210" s="11"/>
      <c r="C1210" s="12" t="s">
        <v>1503</v>
      </c>
      <c r="D1210" s="23"/>
    </row>
    <row r="1211" spans="1:4" ht="19.5" customHeight="1">
      <c r="A1211" s="15"/>
      <c r="B1211" s="11"/>
      <c r="C1211" s="12" t="s">
        <v>1182</v>
      </c>
      <c r="D1211" s="23"/>
    </row>
    <row r="1212" spans="1:4" ht="19.5" customHeight="1">
      <c r="A1212" s="15"/>
      <c r="B1212" s="11"/>
      <c r="C1212" s="12" t="s">
        <v>1504</v>
      </c>
      <c r="D1212" s="23"/>
    </row>
    <row r="1213" spans="1:4" ht="19.5" customHeight="1">
      <c r="A1213" s="15"/>
      <c r="B1213" s="11"/>
      <c r="C1213" s="12" t="s">
        <v>1505</v>
      </c>
      <c r="D1213" s="23"/>
    </row>
    <row r="1214" spans="1:4" ht="19.5" customHeight="1">
      <c r="A1214" s="15"/>
      <c r="B1214" s="11"/>
      <c r="C1214" s="12" t="s">
        <v>1506</v>
      </c>
      <c r="D1214" s="23"/>
    </row>
    <row r="1215" spans="1:4" ht="19.5" customHeight="1">
      <c r="A1215" s="15"/>
      <c r="B1215" s="11"/>
      <c r="C1215" s="12" t="s">
        <v>1507</v>
      </c>
      <c r="D1215" s="23"/>
    </row>
    <row r="1216" spans="1:4" ht="19.5" customHeight="1">
      <c r="A1216" s="15"/>
      <c r="B1216" s="11"/>
      <c r="C1216" s="12" t="s">
        <v>1508</v>
      </c>
      <c r="D1216" s="23"/>
    </row>
    <row r="1217" spans="1:4" ht="19.5" customHeight="1">
      <c r="A1217" s="15"/>
      <c r="B1217" s="11"/>
      <c r="C1217" s="12" t="s">
        <v>1509</v>
      </c>
      <c r="D1217" s="23"/>
    </row>
    <row r="1218" spans="1:4" ht="19.5" customHeight="1">
      <c r="A1218" s="15"/>
      <c r="B1218" s="11"/>
      <c r="C1218" s="12" t="s">
        <v>1510</v>
      </c>
      <c r="D1218" s="23"/>
    </row>
    <row r="1219" spans="1:4" ht="19.5" customHeight="1">
      <c r="A1219" s="15"/>
      <c r="B1219" s="11"/>
      <c r="C1219" s="12" t="s">
        <v>1511</v>
      </c>
      <c r="D1219" s="23"/>
    </row>
    <row r="1220" spans="1:4" ht="19.5" customHeight="1">
      <c r="A1220" s="15"/>
      <c r="B1220" s="11"/>
      <c r="C1220" s="12" t="s">
        <v>1512</v>
      </c>
      <c r="D1220" s="23"/>
    </row>
    <row r="1221" spans="1:4" ht="19.5" customHeight="1">
      <c r="A1221" s="15"/>
      <c r="B1221" s="11"/>
      <c r="C1221" s="12" t="s">
        <v>1513</v>
      </c>
      <c r="D1221" s="23"/>
    </row>
    <row r="1222" spans="1:4" ht="19.5" customHeight="1">
      <c r="A1222" s="15"/>
      <c r="B1222" s="11"/>
      <c r="C1222" s="12" t="s">
        <v>1514</v>
      </c>
      <c r="D1222" s="23"/>
    </row>
    <row r="1223" spans="1:4" ht="19.5" customHeight="1">
      <c r="A1223" s="15"/>
      <c r="B1223" s="11"/>
      <c r="C1223" s="12" t="s">
        <v>1515</v>
      </c>
      <c r="D1223" s="23"/>
    </row>
    <row r="1224" spans="1:4" ht="19.5" customHeight="1">
      <c r="A1224" s="15"/>
      <c r="B1224" s="11"/>
      <c r="C1224" s="12" t="s">
        <v>1516</v>
      </c>
      <c r="D1224" s="23"/>
    </row>
    <row r="1225" spans="1:4" ht="19.5" customHeight="1">
      <c r="A1225" s="15"/>
      <c r="B1225" s="11"/>
      <c r="C1225" s="12" t="s">
        <v>1517</v>
      </c>
      <c r="D1225" s="23"/>
    </row>
    <row r="1226" spans="1:4" ht="19.5" customHeight="1">
      <c r="A1226" s="15"/>
      <c r="B1226" s="11"/>
      <c r="C1226" s="12" t="s">
        <v>1518</v>
      </c>
      <c r="D1226" s="23"/>
    </row>
    <row r="1227" spans="1:4" ht="19.5" customHeight="1">
      <c r="A1227" s="15"/>
      <c r="B1227" s="11"/>
      <c r="C1227" s="12" t="s">
        <v>1519</v>
      </c>
      <c r="D1227" s="23"/>
    </row>
    <row r="1228" spans="1:4" ht="19.5" customHeight="1">
      <c r="A1228" s="15"/>
      <c r="B1228" s="11"/>
      <c r="C1228" s="12" t="s">
        <v>1520</v>
      </c>
      <c r="D1228" s="23"/>
    </row>
    <row r="1229" spans="1:4" ht="19.5" customHeight="1">
      <c r="A1229" s="15"/>
      <c r="B1229" s="11"/>
      <c r="C1229" s="12" t="s">
        <v>1521</v>
      </c>
      <c r="D1229" s="23"/>
    </row>
    <row r="1230" spans="1:4" ht="19.5" customHeight="1">
      <c r="A1230" s="15"/>
      <c r="B1230" s="11"/>
      <c r="C1230" s="12" t="s">
        <v>1522</v>
      </c>
      <c r="D1230" s="23"/>
    </row>
    <row r="1231" spans="1:4" ht="19.5" customHeight="1">
      <c r="A1231" s="15"/>
      <c r="B1231" s="11"/>
      <c r="C1231" s="12" t="s">
        <v>1523</v>
      </c>
      <c r="D1231" s="23"/>
    </row>
    <row r="1232" spans="1:4" ht="19.5" customHeight="1">
      <c r="A1232" s="15"/>
      <c r="B1232" s="11"/>
      <c r="C1232" s="12" t="s">
        <v>1524</v>
      </c>
      <c r="D1232" s="23"/>
    </row>
    <row r="1233" spans="1:4" ht="19.5" customHeight="1">
      <c r="A1233" s="15"/>
      <c r="B1233" s="11"/>
      <c r="C1233" s="12" t="s">
        <v>1525</v>
      </c>
      <c r="D1233" s="23"/>
    </row>
    <row r="1234" spans="1:4" ht="19.5" customHeight="1">
      <c r="A1234" s="15"/>
      <c r="B1234" s="11"/>
      <c r="C1234" s="12" t="s">
        <v>1526</v>
      </c>
      <c r="D1234" s="23"/>
    </row>
    <row r="1235" spans="1:4" ht="19.5" customHeight="1">
      <c r="A1235" s="15"/>
      <c r="B1235" s="11"/>
      <c r="C1235" s="12" t="s">
        <v>1527</v>
      </c>
      <c r="D1235" s="23"/>
    </row>
    <row r="1236" spans="1:4" ht="19.5" customHeight="1">
      <c r="A1236" s="15"/>
      <c r="B1236" s="11"/>
      <c r="C1236" s="12" t="s">
        <v>1528</v>
      </c>
      <c r="D1236" s="23">
        <v>4479</v>
      </c>
    </row>
    <row r="1237" spans="1:4" ht="19.5" customHeight="1">
      <c r="A1237" s="15"/>
      <c r="B1237" s="11"/>
      <c r="C1237" s="12" t="s">
        <v>1529</v>
      </c>
      <c r="D1237" s="23">
        <v>3715</v>
      </c>
    </row>
    <row r="1238" spans="1:4" ht="19.5" customHeight="1">
      <c r="A1238" s="15"/>
      <c r="B1238" s="11"/>
      <c r="C1238" s="12" t="s">
        <v>1530</v>
      </c>
      <c r="D1238" s="23">
        <v>1153</v>
      </c>
    </row>
    <row r="1239" spans="1:4" ht="19.5" customHeight="1">
      <c r="A1239" s="15"/>
      <c r="B1239" s="11"/>
      <c r="C1239" s="12" t="s">
        <v>1531</v>
      </c>
      <c r="D1239" s="23">
        <v>189</v>
      </c>
    </row>
    <row r="1240" spans="1:4" ht="19.5" customHeight="1">
      <c r="A1240" s="15"/>
      <c r="B1240" s="11"/>
      <c r="C1240" s="12" t="s">
        <v>1532</v>
      </c>
      <c r="D1240" s="23">
        <v>0</v>
      </c>
    </row>
    <row r="1241" spans="1:4" ht="19.5" customHeight="1">
      <c r="A1241" s="15"/>
      <c r="B1241" s="11"/>
      <c r="C1241" s="12" t="s">
        <v>1533</v>
      </c>
      <c r="D1241" s="23">
        <v>0</v>
      </c>
    </row>
    <row r="1242" spans="1:4" ht="19.5" customHeight="1">
      <c r="A1242" s="15"/>
      <c r="B1242" s="11"/>
      <c r="C1242" s="12" t="s">
        <v>1534</v>
      </c>
      <c r="D1242" s="23">
        <v>0</v>
      </c>
    </row>
    <row r="1243" spans="1:4" ht="19.5" customHeight="1">
      <c r="A1243" s="15"/>
      <c r="B1243" s="11"/>
      <c r="C1243" s="12" t="s">
        <v>1535</v>
      </c>
      <c r="D1243" s="23">
        <v>0</v>
      </c>
    </row>
    <row r="1244" spans="1:4" ht="19.5" customHeight="1">
      <c r="A1244" s="15"/>
      <c r="B1244" s="11"/>
      <c r="C1244" s="12" t="s">
        <v>1536</v>
      </c>
      <c r="D1244" s="23">
        <v>0</v>
      </c>
    </row>
    <row r="1245" spans="1:4" ht="19.5" customHeight="1">
      <c r="A1245" s="15"/>
      <c r="B1245" s="11"/>
      <c r="C1245" s="12" t="s">
        <v>1537</v>
      </c>
      <c r="D1245" s="23">
        <v>2009</v>
      </c>
    </row>
    <row r="1246" spans="1:4" ht="19.5" customHeight="1">
      <c r="A1246" s="15"/>
      <c r="B1246" s="11"/>
      <c r="C1246" s="12" t="s">
        <v>1538</v>
      </c>
      <c r="D1246" s="23">
        <v>0</v>
      </c>
    </row>
    <row r="1247" spans="1:4" ht="19.5" customHeight="1">
      <c r="A1247" s="15"/>
      <c r="B1247" s="11"/>
      <c r="C1247" s="12" t="s">
        <v>1539</v>
      </c>
      <c r="D1247" s="23">
        <v>0</v>
      </c>
    </row>
    <row r="1248" spans="1:4" ht="19.5" customHeight="1">
      <c r="A1248" s="15"/>
      <c r="B1248" s="11"/>
      <c r="C1248" s="12" t="s">
        <v>1540</v>
      </c>
      <c r="D1248" s="23">
        <v>364</v>
      </c>
    </row>
    <row r="1249" spans="1:4" ht="19.5" customHeight="1">
      <c r="A1249" s="15"/>
      <c r="B1249" s="11"/>
      <c r="C1249" s="12" t="s">
        <v>1541</v>
      </c>
      <c r="D1249" s="23">
        <v>0</v>
      </c>
    </row>
    <row r="1250" spans="1:4" ht="19.5" customHeight="1">
      <c r="A1250" s="15"/>
      <c r="B1250" s="11"/>
      <c r="C1250" s="12" t="s">
        <v>1530</v>
      </c>
      <c r="D1250" s="23"/>
    </row>
    <row r="1251" spans="1:4" ht="19.5" customHeight="1">
      <c r="A1251" s="15"/>
      <c r="B1251" s="11"/>
      <c r="C1251" s="12" t="s">
        <v>1542</v>
      </c>
      <c r="D1251" s="23"/>
    </row>
    <row r="1252" spans="1:4" ht="19.5" customHeight="1">
      <c r="A1252" s="15"/>
      <c r="B1252" s="11"/>
      <c r="C1252" s="12" t="s">
        <v>1532</v>
      </c>
      <c r="D1252" s="23"/>
    </row>
    <row r="1253" spans="1:4" ht="19.5" customHeight="1">
      <c r="A1253" s="15"/>
      <c r="B1253" s="11"/>
      <c r="C1253" s="12" t="s">
        <v>1543</v>
      </c>
      <c r="D1253" s="23"/>
    </row>
    <row r="1254" spans="1:4" ht="19.5" customHeight="1">
      <c r="A1254" s="15"/>
      <c r="B1254" s="11"/>
      <c r="C1254" s="12" t="s">
        <v>1544</v>
      </c>
      <c r="D1254" s="23"/>
    </row>
    <row r="1255" spans="1:4" ht="19.5" customHeight="1">
      <c r="A1255" s="15"/>
      <c r="B1255" s="11"/>
      <c r="C1255" s="12" t="s">
        <v>1545</v>
      </c>
      <c r="D1255" s="23">
        <v>0</v>
      </c>
    </row>
    <row r="1256" spans="1:4" ht="19.5" customHeight="1">
      <c r="A1256" s="15"/>
      <c r="B1256" s="11"/>
      <c r="C1256" s="12" t="s">
        <v>1530</v>
      </c>
      <c r="D1256" s="23"/>
    </row>
    <row r="1257" spans="1:4" ht="19.5" customHeight="1">
      <c r="A1257" s="15"/>
      <c r="B1257" s="11"/>
      <c r="C1257" s="12" t="s">
        <v>1531</v>
      </c>
      <c r="D1257" s="23"/>
    </row>
    <row r="1258" spans="1:4" ht="19.5" customHeight="1">
      <c r="A1258" s="15"/>
      <c r="B1258" s="11"/>
      <c r="C1258" s="12" t="s">
        <v>1532</v>
      </c>
      <c r="D1258" s="23"/>
    </row>
    <row r="1259" spans="1:4" ht="19.5" customHeight="1">
      <c r="A1259" s="15"/>
      <c r="B1259" s="11"/>
      <c r="C1259" s="12" t="s">
        <v>1546</v>
      </c>
      <c r="D1259" s="23"/>
    </row>
    <row r="1260" spans="1:4" ht="19.5" customHeight="1">
      <c r="A1260" s="15"/>
      <c r="B1260" s="11"/>
      <c r="C1260" s="12" t="s">
        <v>1547</v>
      </c>
      <c r="D1260" s="23"/>
    </row>
    <row r="1261" spans="1:4" ht="19.5" customHeight="1">
      <c r="A1261" s="15"/>
      <c r="B1261" s="11"/>
      <c r="C1261" s="12" t="s">
        <v>1548</v>
      </c>
      <c r="D1261" s="23">
        <v>215</v>
      </c>
    </row>
    <row r="1262" spans="1:4" ht="19.5" customHeight="1">
      <c r="A1262" s="15"/>
      <c r="B1262" s="11"/>
      <c r="C1262" s="12" t="s">
        <v>1530</v>
      </c>
      <c r="D1262" s="23">
        <v>215</v>
      </c>
    </row>
    <row r="1263" spans="1:4" ht="19.5" customHeight="1">
      <c r="A1263" s="15"/>
      <c r="B1263" s="11"/>
      <c r="C1263" s="12" t="s">
        <v>1531</v>
      </c>
      <c r="D1263" s="23"/>
    </row>
    <row r="1264" spans="1:4" ht="19.5" customHeight="1">
      <c r="A1264" s="15"/>
      <c r="B1264" s="11"/>
      <c r="C1264" s="12" t="s">
        <v>1532</v>
      </c>
      <c r="D1264" s="23"/>
    </row>
    <row r="1265" spans="1:4" ht="19.5" customHeight="1">
      <c r="A1265" s="15"/>
      <c r="B1265" s="11"/>
      <c r="C1265" s="12" t="s">
        <v>1549</v>
      </c>
      <c r="D1265" s="23"/>
    </row>
    <row r="1266" spans="1:4" ht="19.5" customHeight="1">
      <c r="A1266" s="15"/>
      <c r="B1266" s="11"/>
      <c r="C1266" s="12" t="s">
        <v>1550</v>
      </c>
      <c r="D1266" s="23"/>
    </row>
    <row r="1267" spans="1:4" ht="19.5" customHeight="1">
      <c r="A1267" s="15"/>
      <c r="B1267" s="11"/>
      <c r="C1267" s="12" t="s">
        <v>1539</v>
      </c>
      <c r="D1267" s="23"/>
    </row>
    <row r="1268" spans="1:4" ht="19.5" customHeight="1">
      <c r="A1268" s="15"/>
      <c r="B1268" s="11"/>
      <c r="C1268" s="12" t="s">
        <v>1551</v>
      </c>
      <c r="D1268" s="23"/>
    </row>
    <row r="1269" spans="1:4" ht="19.5" customHeight="1">
      <c r="A1269" s="15"/>
      <c r="B1269" s="11"/>
      <c r="C1269" s="12" t="s">
        <v>1552</v>
      </c>
      <c r="D1269" s="23">
        <v>549</v>
      </c>
    </row>
    <row r="1270" spans="1:4" ht="19.5" customHeight="1">
      <c r="A1270" s="15"/>
      <c r="B1270" s="11"/>
      <c r="C1270" s="12" t="s">
        <v>1530</v>
      </c>
      <c r="D1270" s="23">
        <v>459</v>
      </c>
    </row>
    <row r="1271" spans="1:4" ht="19.5" customHeight="1">
      <c r="A1271" s="15"/>
      <c r="B1271" s="11"/>
      <c r="C1271" s="12" t="s">
        <v>1531</v>
      </c>
      <c r="D1271" s="23">
        <v>0</v>
      </c>
    </row>
    <row r="1272" spans="1:4" ht="19.5" customHeight="1">
      <c r="A1272" s="15"/>
      <c r="B1272" s="11"/>
      <c r="C1272" s="12" t="s">
        <v>1532</v>
      </c>
      <c r="D1272" s="23">
        <v>0</v>
      </c>
    </row>
    <row r="1273" spans="1:4" ht="19.5" customHeight="1">
      <c r="A1273" s="15"/>
      <c r="B1273" s="11"/>
      <c r="C1273" s="12" t="s">
        <v>1553</v>
      </c>
      <c r="D1273" s="23">
        <v>46</v>
      </c>
    </row>
    <row r="1274" spans="1:4" ht="19.5" customHeight="1">
      <c r="A1274" s="15"/>
      <c r="B1274" s="11"/>
      <c r="C1274" s="12" t="s">
        <v>1554</v>
      </c>
      <c r="D1274" s="23">
        <v>10</v>
      </c>
    </row>
    <row r="1275" spans="1:4" ht="19.5" customHeight="1">
      <c r="A1275" s="15"/>
      <c r="B1275" s="11"/>
      <c r="C1275" s="12" t="s">
        <v>1555</v>
      </c>
      <c r="D1275" s="23">
        <v>0</v>
      </c>
    </row>
    <row r="1276" spans="1:4" ht="19.5" customHeight="1">
      <c r="A1276" s="15"/>
      <c r="B1276" s="11"/>
      <c r="C1276" s="12" t="s">
        <v>1556</v>
      </c>
      <c r="D1276" s="23">
        <v>16</v>
      </c>
    </row>
    <row r="1277" spans="1:4" ht="19.5" customHeight="1">
      <c r="A1277" s="15"/>
      <c r="B1277" s="11"/>
      <c r="C1277" s="12" t="s">
        <v>1557</v>
      </c>
      <c r="D1277" s="23">
        <v>0</v>
      </c>
    </row>
    <row r="1278" spans="1:4" ht="19.5" customHeight="1">
      <c r="A1278" s="15"/>
      <c r="B1278" s="11"/>
      <c r="C1278" s="12" t="s">
        <v>1558</v>
      </c>
      <c r="D1278" s="23">
        <v>0</v>
      </c>
    </row>
    <row r="1279" spans="1:4" ht="19.5" customHeight="1">
      <c r="A1279" s="15"/>
      <c r="B1279" s="11"/>
      <c r="C1279" s="12" t="s">
        <v>1559</v>
      </c>
      <c r="D1279" s="23">
        <v>0</v>
      </c>
    </row>
    <row r="1280" spans="1:4" ht="19.5" customHeight="1">
      <c r="A1280" s="15"/>
      <c r="B1280" s="11"/>
      <c r="C1280" s="12" t="s">
        <v>1560</v>
      </c>
      <c r="D1280" s="23">
        <v>18</v>
      </c>
    </row>
    <row r="1281" spans="1:4" ht="19.5" customHeight="1">
      <c r="A1281" s="15"/>
      <c r="B1281" s="11"/>
      <c r="C1281" s="12" t="s">
        <v>1561</v>
      </c>
      <c r="D1281" s="23">
        <v>0</v>
      </c>
    </row>
    <row r="1282" spans="1:4" ht="19.5" customHeight="1">
      <c r="A1282" s="15"/>
      <c r="B1282" s="11"/>
      <c r="C1282" s="12" t="s">
        <v>1562</v>
      </c>
      <c r="D1282" s="23"/>
    </row>
    <row r="1283" spans="1:4" ht="19.5" customHeight="1">
      <c r="A1283" s="15"/>
      <c r="B1283" s="11"/>
      <c r="C1283" s="12" t="s">
        <v>1563</v>
      </c>
      <c r="D1283" s="23"/>
    </row>
    <row r="1284" spans="1:4" ht="19.5" customHeight="1">
      <c r="A1284" s="15"/>
      <c r="B1284" s="11"/>
      <c r="C1284" s="12" t="s">
        <v>1564</v>
      </c>
      <c r="D1284" s="23"/>
    </row>
    <row r="1285" spans="1:4" ht="19.5" customHeight="1">
      <c r="A1285" s="15"/>
      <c r="B1285" s="11"/>
      <c r="C1285" s="12" t="s">
        <v>1565</v>
      </c>
      <c r="D1285" s="23"/>
    </row>
    <row r="1286" spans="1:4" ht="19.5" customHeight="1">
      <c r="A1286" s="15"/>
      <c r="B1286" s="11"/>
      <c r="C1286" s="12" t="s">
        <v>1566</v>
      </c>
      <c r="D1286" s="23"/>
    </row>
    <row r="1287" spans="1:4" ht="19.5" customHeight="1">
      <c r="A1287" s="15"/>
      <c r="B1287" s="11"/>
      <c r="C1287" s="12" t="s">
        <v>1567</v>
      </c>
      <c r="D1287" s="23"/>
    </row>
    <row r="1288" spans="1:4" ht="19.5" customHeight="1">
      <c r="A1288" s="15"/>
      <c r="B1288" s="11"/>
      <c r="C1288" s="12" t="s">
        <v>1568</v>
      </c>
      <c r="D1288" s="23"/>
    </row>
    <row r="1289" spans="1:4" ht="19.5" customHeight="1">
      <c r="A1289" s="15"/>
      <c r="B1289" s="11"/>
      <c r="C1289" s="12" t="s">
        <v>1569</v>
      </c>
      <c r="D1289" s="23"/>
    </row>
    <row r="1290" spans="1:4" ht="19.5" customHeight="1">
      <c r="A1290" s="15"/>
      <c r="B1290" s="11"/>
      <c r="C1290" s="12" t="s">
        <v>1570</v>
      </c>
      <c r="D1290" s="23"/>
    </row>
    <row r="1291" spans="1:4" ht="19.5" customHeight="1">
      <c r="A1291" s="15"/>
      <c r="B1291" s="11"/>
      <c r="C1291" s="12" t="s">
        <v>1571</v>
      </c>
      <c r="D1291" s="23"/>
    </row>
    <row r="1292" spans="1:4" ht="19.5" customHeight="1">
      <c r="A1292" s="15"/>
      <c r="B1292" s="11"/>
      <c r="C1292" s="12" t="s">
        <v>1572</v>
      </c>
      <c r="D1292" s="23"/>
    </row>
    <row r="1293" spans="1:4" ht="19.5" customHeight="1">
      <c r="A1293" s="15"/>
      <c r="B1293" s="11"/>
      <c r="C1293" s="12" t="s">
        <v>1573</v>
      </c>
      <c r="D1293" s="23">
        <v>3700</v>
      </c>
    </row>
    <row r="1294" spans="1:4" ht="19.5" customHeight="1">
      <c r="A1294" s="15"/>
      <c r="B1294" s="11"/>
      <c r="C1294" s="12" t="s">
        <v>482</v>
      </c>
      <c r="D1294" s="23">
        <v>10000</v>
      </c>
    </row>
    <row r="1295" spans="1:4" ht="19.5" customHeight="1">
      <c r="A1295" s="15"/>
      <c r="B1295" s="11"/>
      <c r="C1295" s="12" t="s">
        <v>1574</v>
      </c>
      <c r="D1295" s="23">
        <v>10000</v>
      </c>
    </row>
    <row r="1296" spans="1:4" ht="19.5" customHeight="1">
      <c r="A1296" s="15"/>
      <c r="B1296" s="11"/>
      <c r="C1296" s="12" t="s">
        <v>1575</v>
      </c>
      <c r="D1296" s="23"/>
    </row>
    <row r="1297" spans="1:4" ht="19.5" customHeight="1">
      <c r="A1297" s="15"/>
      <c r="B1297" s="11"/>
      <c r="C1297" s="12" t="s">
        <v>1576</v>
      </c>
      <c r="D1297" s="23"/>
    </row>
    <row r="1298" spans="1:4" ht="19.5" customHeight="1">
      <c r="A1298" s="15"/>
      <c r="B1298" s="11"/>
      <c r="C1298" s="12" t="s">
        <v>1577</v>
      </c>
      <c r="D1298" s="23"/>
    </row>
    <row r="1299" spans="1:4" ht="19.5" customHeight="1">
      <c r="A1299" s="15"/>
      <c r="B1299" s="11"/>
      <c r="C1299" s="12" t="s">
        <v>1578</v>
      </c>
      <c r="D1299" s="23">
        <v>10000</v>
      </c>
    </row>
    <row r="1300" spans="1:4" ht="19.5" customHeight="1">
      <c r="A1300" s="15"/>
      <c r="B1300" s="11"/>
      <c r="C1300" s="12" t="s">
        <v>483</v>
      </c>
      <c r="D1300" s="23">
        <v>60</v>
      </c>
    </row>
    <row r="1301" spans="1:4" ht="19.5" customHeight="1">
      <c r="A1301" s="15"/>
      <c r="B1301" s="11"/>
      <c r="C1301" s="12" t="s">
        <v>1579</v>
      </c>
      <c r="D1301" s="23">
        <v>60</v>
      </c>
    </row>
    <row r="1302" spans="1:4" ht="19.5" customHeight="1">
      <c r="A1302" s="15"/>
      <c r="B1302" s="11"/>
      <c r="C1302" s="12" t="s">
        <v>1580</v>
      </c>
      <c r="D1302" s="23">
        <v>5500</v>
      </c>
    </row>
    <row r="1303" spans="1:4" ht="19.5" customHeight="1">
      <c r="A1303" s="15"/>
      <c r="B1303" s="11"/>
      <c r="C1303" s="12" t="s">
        <v>1581</v>
      </c>
      <c r="D1303" s="23"/>
    </row>
    <row r="1304" spans="1:4" ht="19.5" customHeight="1">
      <c r="A1304" s="15"/>
      <c r="B1304" s="11"/>
      <c r="C1304" s="12" t="s">
        <v>1582</v>
      </c>
      <c r="D1304" s="23">
        <v>5500</v>
      </c>
    </row>
    <row r="1305" spans="1:4" ht="19.5" customHeight="1">
      <c r="A1305" s="24" t="s">
        <v>57</v>
      </c>
      <c r="B1305" s="25">
        <f>SUM(B5,B10)</f>
        <v>117000</v>
      </c>
      <c r="C1305" s="26" t="s">
        <v>82</v>
      </c>
      <c r="D1305" s="27">
        <f>SUM(D5,D251,D254,D266,D355,D409,D465,D521,D638,D709,D782,D801,D926,D990,D1056,D1076,D1091,D1101,D1165,D1183,D1236,D1293,D1294,D1300,D1302)</f>
        <v>337598</v>
      </c>
    </row>
    <row r="1306" spans="1:4" ht="20.100000000000001" customHeight="1">
      <c r="A1306" s="28" t="s">
        <v>1583</v>
      </c>
      <c r="B1306" s="11">
        <f>SUM(B1307,B1336,B1339:B1343)</f>
        <v>555229</v>
      </c>
      <c r="C1306" s="29" t="s">
        <v>502</v>
      </c>
      <c r="D1306" s="30">
        <f>SUM(D1307,D1336,D1339,D1344)</f>
        <v>334631</v>
      </c>
    </row>
    <row r="1307" spans="1:4" ht="20.100000000000001" customHeight="1">
      <c r="A1307" s="31" t="s">
        <v>89</v>
      </c>
      <c r="B1307" s="11">
        <f>SUM(B1308,B1312,B1334)</f>
        <v>208676</v>
      </c>
      <c r="C1307" s="32" t="s">
        <v>1584</v>
      </c>
      <c r="D1307" s="30">
        <v>210159</v>
      </c>
    </row>
    <row r="1308" spans="1:4" ht="20.100000000000001" customHeight="1">
      <c r="A1308" s="33" t="s">
        <v>1585</v>
      </c>
      <c r="B1308" s="11">
        <f>SUM(B1309:B1311)</f>
        <v>3652</v>
      </c>
      <c r="C1308" s="32"/>
      <c r="D1308" s="30"/>
    </row>
    <row r="1309" spans="1:4" ht="20.100000000000001" customHeight="1">
      <c r="A1309" s="34" t="s">
        <v>1586</v>
      </c>
      <c r="B1309" s="11">
        <v>1719</v>
      </c>
      <c r="C1309" s="32"/>
      <c r="D1309" s="30"/>
    </row>
    <row r="1310" spans="1:4" ht="20.100000000000001" customHeight="1">
      <c r="A1310" s="34" t="s">
        <v>1587</v>
      </c>
      <c r="B1310" s="11">
        <v>1778</v>
      </c>
      <c r="C1310" s="32"/>
      <c r="D1310" s="30"/>
    </row>
    <row r="1311" spans="1:4" ht="20.100000000000001" customHeight="1">
      <c r="A1311" s="34" t="s">
        <v>1588</v>
      </c>
      <c r="B1311" s="11">
        <v>155</v>
      </c>
      <c r="C1311" s="32"/>
      <c r="D1311" s="30"/>
    </row>
    <row r="1312" spans="1:4" ht="20.100000000000001" customHeight="1">
      <c r="A1312" s="33" t="s">
        <v>1589</v>
      </c>
      <c r="B1312" s="11">
        <f>SUM(B1313:B1329)</f>
        <v>199026</v>
      </c>
      <c r="C1312" s="32"/>
      <c r="D1312" s="30"/>
    </row>
    <row r="1313" spans="1:4" ht="20.100000000000001" customHeight="1">
      <c r="A1313" s="34" t="s">
        <v>1590</v>
      </c>
      <c r="B1313" s="11">
        <v>4671</v>
      </c>
      <c r="C1313" s="32"/>
      <c r="D1313" s="30"/>
    </row>
    <row r="1314" spans="1:4" ht="20.100000000000001" customHeight="1">
      <c r="A1314" s="31" t="s">
        <v>1591</v>
      </c>
      <c r="B1314" s="11">
        <v>12692</v>
      </c>
      <c r="C1314" s="32"/>
      <c r="D1314" s="30"/>
    </row>
    <row r="1315" spans="1:4" ht="20.100000000000001" customHeight="1">
      <c r="A1315" s="35" t="s">
        <v>1592</v>
      </c>
      <c r="B1315" s="11">
        <v>1132</v>
      </c>
      <c r="C1315" s="32"/>
      <c r="D1315" s="30"/>
    </row>
    <row r="1316" spans="1:4" ht="20.100000000000001" customHeight="1">
      <c r="A1316" s="36" t="s">
        <v>1593</v>
      </c>
      <c r="B1316" s="11">
        <v>1108</v>
      </c>
      <c r="C1316" s="32"/>
      <c r="D1316" s="30"/>
    </row>
    <row r="1317" spans="1:4" ht="20.100000000000001" customHeight="1">
      <c r="A1317" s="36" t="s">
        <v>1594</v>
      </c>
      <c r="B1317" s="11">
        <v>42</v>
      </c>
      <c r="C1317" s="32"/>
      <c r="D1317" s="30"/>
    </row>
    <row r="1318" spans="1:4" ht="20.100000000000001" customHeight="1">
      <c r="A1318" s="36" t="s">
        <v>1595</v>
      </c>
      <c r="B1318" s="11">
        <v>124</v>
      </c>
      <c r="C1318" s="32"/>
      <c r="D1318" s="30"/>
    </row>
    <row r="1319" spans="1:4" ht="20.100000000000001" customHeight="1">
      <c r="A1319" s="36" t="s">
        <v>1596</v>
      </c>
      <c r="B1319" s="11">
        <v>9672</v>
      </c>
      <c r="C1319" s="32"/>
      <c r="D1319" s="30"/>
    </row>
    <row r="1320" spans="1:4" ht="20.100000000000001" customHeight="1">
      <c r="A1320" s="36" t="s">
        <v>1597</v>
      </c>
      <c r="B1320" s="11">
        <v>5234</v>
      </c>
      <c r="C1320" s="32"/>
      <c r="D1320" s="30"/>
    </row>
    <row r="1321" spans="1:4" ht="20.100000000000001" customHeight="1">
      <c r="A1321" s="36" t="s">
        <v>1598</v>
      </c>
      <c r="B1321" s="11"/>
      <c r="C1321" s="36"/>
      <c r="D1321" s="30"/>
    </row>
    <row r="1322" spans="1:4" ht="20.100000000000001" customHeight="1">
      <c r="A1322" s="36" t="s">
        <v>1599</v>
      </c>
      <c r="B1322" s="11">
        <v>22849</v>
      </c>
      <c r="C1322" s="36"/>
      <c r="D1322" s="30"/>
    </row>
    <row r="1323" spans="1:4" ht="20.100000000000001" customHeight="1">
      <c r="A1323" s="36" t="s">
        <v>1600</v>
      </c>
      <c r="B1323" s="11">
        <v>982</v>
      </c>
      <c r="C1323" s="32"/>
      <c r="D1323" s="30"/>
    </row>
    <row r="1324" spans="1:4" ht="20.100000000000001" customHeight="1">
      <c r="A1324" s="36" t="s">
        <v>1601</v>
      </c>
      <c r="B1324" s="11"/>
      <c r="C1324" s="32"/>
      <c r="D1324" s="30"/>
    </row>
    <row r="1325" spans="1:4" ht="20.100000000000001" customHeight="1">
      <c r="A1325" s="36" t="s">
        <v>1602</v>
      </c>
      <c r="B1325" s="11">
        <v>2353</v>
      </c>
      <c r="C1325" s="32"/>
      <c r="D1325" s="30"/>
    </row>
    <row r="1326" spans="1:4" ht="20.100000000000001" customHeight="1">
      <c r="A1326" s="36" t="s">
        <v>1603</v>
      </c>
      <c r="B1326" s="11"/>
      <c r="C1326" s="32"/>
      <c r="D1326" s="30"/>
    </row>
    <row r="1327" spans="1:4" ht="20.100000000000001" customHeight="1">
      <c r="A1327" s="36" t="s">
        <v>1604</v>
      </c>
      <c r="B1327" s="11">
        <v>24895</v>
      </c>
      <c r="C1327" s="36"/>
      <c r="D1327" s="30"/>
    </row>
    <row r="1328" spans="1:4" ht="20.100000000000001" customHeight="1">
      <c r="A1328" s="36" t="s">
        <v>1605</v>
      </c>
      <c r="B1328" s="11"/>
      <c r="C1328" s="32"/>
      <c r="D1328" s="30"/>
    </row>
    <row r="1329" spans="1:4" ht="20.100000000000001" customHeight="1">
      <c r="A1329" s="36" t="s">
        <v>1606</v>
      </c>
      <c r="B1329" s="11">
        <v>113272</v>
      </c>
      <c r="C1329" s="32"/>
      <c r="D1329" s="30"/>
    </row>
    <row r="1330" spans="1:4" ht="20.100000000000001" customHeight="1">
      <c r="A1330" s="36"/>
      <c r="B1330" s="11"/>
      <c r="C1330" s="32"/>
      <c r="D1330" s="30"/>
    </row>
    <row r="1331" spans="1:4" ht="20.100000000000001" customHeight="1">
      <c r="A1331" s="36"/>
      <c r="B1331" s="11"/>
      <c r="C1331" s="32"/>
      <c r="D1331" s="30"/>
    </row>
    <row r="1332" spans="1:4" ht="20.100000000000001" customHeight="1">
      <c r="A1332" s="36"/>
      <c r="B1332" s="11"/>
      <c r="C1332" s="32"/>
      <c r="D1332" s="30"/>
    </row>
    <row r="1333" spans="1:4" ht="20.100000000000001" customHeight="1">
      <c r="A1333" s="36"/>
      <c r="B1333" s="11"/>
      <c r="C1333" s="32"/>
      <c r="D1333" s="30"/>
    </row>
    <row r="1334" spans="1:4" ht="20.100000000000001" customHeight="1">
      <c r="A1334" s="36" t="s">
        <v>1607</v>
      </c>
      <c r="B1334" s="11">
        <v>5998</v>
      </c>
      <c r="C1334" s="32"/>
      <c r="D1334" s="30"/>
    </row>
    <row r="1335" spans="1:4" ht="20.100000000000001" customHeight="1">
      <c r="A1335" s="36"/>
      <c r="B1335" s="37"/>
      <c r="C1335" s="32"/>
      <c r="D1335" s="30"/>
    </row>
    <row r="1336" spans="1:4" ht="20.100000000000001" customHeight="1">
      <c r="A1336" s="36" t="s">
        <v>1608</v>
      </c>
      <c r="B1336" s="37">
        <f>SUM(B1337:B1338)</f>
        <v>14800</v>
      </c>
      <c r="C1336" s="32" t="s">
        <v>1609</v>
      </c>
      <c r="D1336" s="30">
        <f>SUM(D1337:D1338)</f>
        <v>3000</v>
      </c>
    </row>
    <row r="1337" spans="1:4" ht="20.100000000000001" customHeight="1">
      <c r="A1337" s="38" t="s">
        <v>1610</v>
      </c>
      <c r="B1337" s="39">
        <v>14800</v>
      </c>
      <c r="C1337" s="40" t="s">
        <v>1611</v>
      </c>
      <c r="D1337" s="41"/>
    </row>
    <row r="1338" spans="1:4" ht="20.100000000000001" customHeight="1">
      <c r="A1338" s="10" t="s">
        <v>1612</v>
      </c>
      <c r="B1338" s="11"/>
      <c r="C1338" s="32" t="s">
        <v>1613</v>
      </c>
      <c r="D1338" s="30">
        <v>3000</v>
      </c>
    </row>
    <row r="1339" spans="1:4" ht="20.100000000000001" customHeight="1">
      <c r="A1339" s="34" t="s">
        <v>1614</v>
      </c>
      <c r="B1339" s="42">
        <v>75340</v>
      </c>
      <c r="C1339" s="32" t="s">
        <v>1615</v>
      </c>
      <c r="D1339" s="30">
        <f>D1340</f>
        <v>36472</v>
      </c>
    </row>
    <row r="1340" spans="1:4" ht="20.100000000000001" customHeight="1">
      <c r="A1340" s="34" t="s">
        <v>1616</v>
      </c>
      <c r="B1340" s="11">
        <v>50000</v>
      </c>
      <c r="C1340" s="43" t="s">
        <v>1617</v>
      </c>
      <c r="D1340" s="30">
        <f>SUM(D1341:D1343)</f>
        <v>36472</v>
      </c>
    </row>
    <row r="1341" spans="1:4" ht="20.100000000000001" customHeight="1">
      <c r="A1341" s="34" t="s">
        <v>1618</v>
      </c>
      <c r="B1341" s="11">
        <v>1413</v>
      </c>
      <c r="C1341" s="32" t="s">
        <v>1619</v>
      </c>
      <c r="D1341" s="30"/>
    </row>
    <row r="1342" spans="1:4" ht="20.100000000000001" customHeight="1">
      <c r="A1342" s="34" t="s">
        <v>1620</v>
      </c>
      <c r="B1342" s="42">
        <v>120000</v>
      </c>
      <c r="C1342" s="32" t="s">
        <v>1621</v>
      </c>
      <c r="D1342" s="30"/>
    </row>
    <row r="1343" spans="1:4" ht="20.100000000000001" customHeight="1">
      <c r="A1343" s="34" t="s">
        <v>1622</v>
      </c>
      <c r="B1343" s="42">
        <v>85000</v>
      </c>
      <c r="C1343" s="32" t="s">
        <v>1623</v>
      </c>
      <c r="D1343" s="30">
        <v>36472</v>
      </c>
    </row>
    <row r="1344" spans="1:4" ht="20.100000000000001" customHeight="1">
      <c r="A1344" s="34"/>
      <c r="B1344" s="42"/>
      <c r="C1344" s="32" t="s">
        <v>1624</v>
      </c>
      <c r="D1344" s="30">
        <v>85000</v>
      </c>
    </row>
    <row r="1345" spans="1:4" ht="20.100000000000001" customHeight="1">
      <c r="A1345" s="34"/>
      <c r="B1345" s="42"/>
      <c r="C1345" s="32"/>
      <c r="D1345" s="30"/>
    </row>
    <row r="1346" spans="1:4" ht="20.100000000000001" customHeight="1">
      <c r="A1346" s="34"/>
      <c r="B1346" s="42"/>
      <c r="C1346" s="32"/>
      <c r="D1346" s="30"/>
    </row>
    <row r="1347" spans="1:4" ht="20.100000000000001" customHeight="1">
      <c r="A1347" s="34"/>
      <c r="B1347" s="42"/>
      <c r="C1347" s="32"/>
      <c r="D1347" s="30"/>
    </row>
    <row r="1348" spans="1:4" ht="20.100000000000001" customHeight="1">
      <c r="A1348" s="34"/>
      <c r="B1348" s="42"/>
      <c r="C1348" s="32"/>
      <c r="D1348" s="30"/>
    </row>
    <row r="1349" spans="1:4" ht="20.100000000000001" customHeight="1">
      <c r="A1349" s="34"/>
      <c r="B1349" s="42"/>
      <c r="C1349" s="32"/>
      <c r="D1349" s="30"/>
    </row>
    <row r="1350" spans="1:4" ht="20.100000000000001" customHeight="1">
      <c r="A1350" s="34"/>
      <c r="B1350" s="42"/>
      <c r="C1350" s="32"/>
      <c r="D1350" s="30"/>
    </row>
    <row r="1351" spans="1:4" ht="20.100000000000001" customHeight="1">
      <c r="A1351" s="34"/>
      <c r="B1351" s="42"/>
      <c r="C1351" s="32"/>
      <c r="D1351" s="30"/>
    </row>
    <row r="1352" spans="1:4" ht="20.100000000000001" customHeight="1">
      <c r="A1352" s="34"/>
      <c r="B1352" s="42"/>
      <c r="C1352" s="32"/>
      <c r="D1352" s="30"/>
    </row>
    <row r="1353" spans="1:4" ht="20.100000000000001" customHeight="1">
      <c r="A1353" s="34"/>
      <c r="B1353" s="42"/>
      <c r="C1353" s="32"/>
      <c r="D1353" s="30"/>
    </row>
    <row r="1354" spans="1:4" ht="20.100000000000001" customHeight="1">
      <c r="A1354" s="34"/>
      <c r="B1354" s="42"/>
      <c r="C1354" s="32"/>
      <c r="D1354" s="30"/>
    </row>
    <row r="1355" spans="1:4" ht="20.100000000000001" customHeight="1">
      <c r="A1355" s="34"/>
      <c r="B1355" s="42"/>
      <c r="C1355" s="32"/>
      <c r="D1355" s="30"/>
    </row>
    <row r="1356" spans="1:4" ht="20.100000000000001" customHeight="1">
      <c r="A1356" s="34"/>
      <c r="B1356" s="42"/>
      <c r="C1356" s="32"/>
      <c r="D1356" s="30"/>
    </row>
    <row r="1357" spans="1:4" ht="20.100000000000001" customHeight="1">
      <c r="A1357" s="34"/>
      <c r="B1357" s="42"/>
      <c r="C1357" s="32"/>
      <c r="D1357" s="30"/>
    </row>
    <row r="1358" spans="1:4" ht="20.100000000000001" customHeight="1">
      <c r="A1358" s="34"/>
      <c r="B1358" s="42"/>
      <c r="C1358" s="32"/>
      <c r="D1358" s="30"/>
    </row>
    <row r="1359" spans="1:4" ht="20.100000000000001" customHeight="1">
      <c r="A1359" s="34"/>
      <c r="B1359" s="42"/>
      <c r="C1359" s="32"/>
      <c r="D1359" s="30"/>
    </row>
    <row r="1360" spans="1:4" ht="20.100000000000001" customHeight="1">
      <c r="A1360" s="34"/>
      <c r="B1360" s="42"/>
      <c r="C1360" s="32"/>
      <c r="D1360" s="30"/>
    </row>
    <row r="1361" spans="1:4" ht="20.100000000000001" customHeight="1">
      <c r="A1361" s="34"/>
      <c r="B1361" s="42"/>
      <c r="C1361" s="32"/>
      <c r="D1361" s="30"/>
    </row>
    <row r="1362" spans="1:4" ht="20.100000000000001" customHeight="1">
      <c r="A1362" s="34"/>
      <c r="B1362" s="42"/>
      <c r="C1362" s="32"/>
      <c r="D1362" s="30"/>
    </row>
    <row r="1363" spans="1:4" ht="20.100000000000001" customHeight="1">
      <c r="A1363" s="34"/>
      <c r="B1363" s="42"/>
      <c r="C1363" s="32"/>
      <c r="D1363" s="30"/>
    </row>
    <row r="1364" spans="1:4" ht="20.100000000000001" customHeight="1">
      <c r="A1364" s="34"/>
      <c r="B1364" s="42"/>
      <c r="C1364" s="32"/>
      <c r="D1364" s="30"/>
    </row>
    <row r="1365" spans="1:4" ht="20.100000000000001" customHeight="1">
      <c r="A1365" s="34"/>
      <c r="B1365" s="42"/>
      <c r="C1365" s="32"/>
      <c r="D1365" s="30"/>
    </row>
    <row r="1366" spans="1:4" ht="20.100000000000001" customHeight="1">
      <c r="A1366" s="34"/>
      <c r="B1366" s="42"/>
      <c r="C1366" s="32"/>
      <c r="D1366" s="30"/>
    </row>
    <row r="1367" spans="1:4" ht="20.100000000000001" customHeight="1">
      <c r="A1367" s="34"/>
      <c r="B1367" s="42"/>
      <c r="C1367" s="32"/>
      <c r="D1367" s="30"/>
    </row>
    <row r="1368" spans="1:4" ht="20.100000000000001" customHeight="1">
      <c r="A1368" s="24" t="s">
        <v>143</v>
      </c>
      <c r="B1368" s="44">
        <f>SUM(B1305,B1306)</f>
        <v>672229</v>
      </c>
      <c r="C1368" s="26" t="s">
        <v>144</v>
      </c>
      <c r="D1368" s="44">
        <f>SUM(D1305,D1306)</f>
        <v>672229</v>
      </c>
    </row>
    <row r="1369" spans="1:4" ht="19.5" customHeight="1"/>
    <row r="1370" spans="1:4" ht="19.5" customHeight="1"/>
    <row r="1371" spans="1:4" ht="19.5" customHeight="1"/>
    <row r="1372" spans="1:4" ht="19.5" customHeight="1"/>
    <row r="1373" spans="1:4" ht="19.5" customHeight="1"/>
    <row r="1374" spans="1:4" ht="19.5" customHeight="1"/>
    <row r="1375" spans="1:4" ht="19.5" customHeight="1"/>
    <row r="1376" spans="1:4" ht="19.5" customHeight="1"/>
    <row r="1377" s="3" customFormat="1"/>
    <row r="1378" s="3" customFormat="1"/>
    <row r="1379" s="3" customFormat="1"/>
    <row r="1380" s="3" customFormat="1"/>
    <row r="1381" s="3" customFormat="1"/>
    <row r="1382" s="3" customFormat="1"/>
    <row r="1383" s="3" customFormat="1"/>
    <row r="1384" s="3" customFormat="1"/>
    <row r="1385" s="3" customFormat="1"/>
    <row r="1386" s="3" customFormat="1"/>
    <row r="1387" s="3" customFormat="1"/>
    <row r="1388" s="3" customFormat="1"/>
    <row r="1389" s="3" customFormat="1"/>
    <row r="1390" s="3" customFormat="1"/>
    <row r="1391" s="3" customFormat="1"/>
    <row r="1392" s="3" customFormat="1"/>
    <row r="1393" s="3" customFormat="1"/>
    <row r="1394" s="3" customFormat="1"/>
    <row r="1395" s="3" customFormat="1"/>
    <row r="1396" s="3" customFormat="1"/>
    <row r="1397" s="3" customFormat="1"/>
    <row r="1398" s="3" customFormat="1"/>
    <row r="1399" s="3" customFormat="1"/>
    <row r="1400" s="3" customFormat="1"/>
    <row r="1401" s="3" customFormat="1"/>
    <row r="1402" s="3" customFormat="1"/>
    <row r="1403" s="3" customFormat="1"/>
    <row r="1404" s="3" customFormat="1"/>
    <row r="1405" s="3" customFormat="1"/>
    <row r="1406" s="3" customFormat="1"/>
    <row r="1407" s="3" customFormat="1"/>
    <row r="1408" s="3" customFormat="1"/>
    <row r="1409" s="3" customFormat="1"/>
    <row r="1410" s="3" customFormat="1"/>
    <row r="1411" s="3" customFormat="1"/>
    <row r="1412" s="3" customFormat="1"/>
    <row r="1413" s="3" customFormat="1"/>
    <row r="1414" s="3" customFormat="1"/>
    <row r="1415" s="3" customFormat="1"/>
    <row r="1416" s="3" customFormat="1"/>
    <row r="1417" s="3" customFormat="1"/>
    <row r="1418" s="3" customFormat="1"/>
    <row r="1419" s="3" customFormat="1"/>
    <row r="1420" s="3" customFormat="1"/>
    <row r="1421" s="3" customFormat="1"/>
    <row r="1422" s="3" customFormat="1"/>
    <row r="1423" s="3" customFormat="1"/>
    <row r="1424" s="3" customFormat="1"/>
    <row r="1425" s="3" customFormat="1"/>
    <row r="1426" s="3" customFormat="1"/>
    <row r="1427" s="3" customFormat="1"/>
    <row r="1428" s="3" customFormat="1"/>
    <row r="1429" s="3" customFormat="1"/>
    <row r="1430" s="3" customFormat="1"/>
    <row r="1431" s="3" customFormat="1"/>
    <row r="1432" s="3" customFormat="1"/>
    <row r="1433" s="3" customFormat="1"/>
    <row r="1434" s="3" customFormat="1"/>
    <row r="1435" s="3" customFormat="1"/>
    <row r="1436" s="3" customFormat="1"/>
    <row r="1437" s="3" customFormat="1"/>
    <row r="1438" s="3" customFormat="1"/>
    <row r="1439" s="3" customFormat="1"/>
    <row r="1440" s="3" customFormat="1"/>
    <row r="1441" s="3" customFormat="1"/>
    <row r="1442" s="3" customFormat="1"/>
    <row r="1443" s="3" customFormat="1"/>
    <row r="1444" s="3" customFormat="1"/>
    <row r="1445" s="3" customFormat="1"/>
    <row r="1446" s="3" customFormat="1"/>
    <row r="1447" s="3" customFormat="1"/>
    <row r="1448" s="3" customFormat="1"/>
    <row r="1449" s="3" customFormat="1"/>
    <row r="1450" s="3" customFormat="1"/>
    <row r="1451" s="3" customFormat="1"/>
    <row r="1452" s="3" customFormat="1"/>
    <row r="1453" s="3" customFormat="1"/>
    <row r="1454" s="3" customFormat="1"/>
    <row r="1455" s="3" customFormat="1"/>
    <row r="1456" s="3" customFormat="1"/>
    <row r="1457" s="3" customFormat="1"/>
    <row r="1458" s="3" customFormat="1"/>
    <row r="1459" s="3" customFormat="1"/>
    <row r="1460" s="3" customFormat="1"/>
    <row r="1461" s="3" customFormat="1"/>
    <row r="1462" s="3" customFormat="1"/>
    <row r="1463" s="3" customFormat="1"/>
    <row r="1464" s="3" customFormat="1"/>
    <row r="1465" s="3" customFormat="1"/>
    <row r="1466" s="3" customFormat="1"/>
    <row r="1467" s="3" customFormat="1"/>
    <row r="1468" s="3" customFormat="1"/>
    <row r="1469" s="3" customFormat="1"/>
    <row r="1470" s="3" customFormat="1"/>
    <row r="1471" s="3" customFormat="1"/>
    <row r="1472" s="3" customFormat="1"/>
    <row r="1473" s="3" customFormat="1"/>
    <row r="1474" s="3" customFormat="1"/>
    <row r="1475" s="3" customFormat="1"/>
    <row r="1476" s="3" customFormat="1"/>
    <row r="1477" s="3" customFormat="1"/>
    <row r="1478" s="3" customFormat="1"/>
    <row r="1479" s="3" customFormat="1"/>
    <row r="1480" s="3" customFormat="1"/>
    <row r="1481" s="3" customFormat="1"/>
    <row r="1482" s="3" customFormat="1"/>
    <row r="1483" s="3" customFormat="1"/>
    <row r="1484" s="3" customFormat="1"/>
    <row r="1485" s="3" customFormat="1"/>
    <row r="1486" s="3" customFormat="1"/>
    <row r="1487" s="3" customFormat="1"/>
    <row r="1488" s="3" customFormat="1"/>
    <row r="1489" s="3" customFormat="1"/>
    <row r="1490" s="3" customFormat="1"/>
    <row r="1491" s="3" customFormat="1"/>
    <row r="1492" s="3" customFormat="1"/>
    <row r="1493" s="3" customFormat="1"/>
    <row r="1494" s="3" customFormat="1"/>
    <row r="1495" s="3" customFormat="1"/>
    <row r="1496" s="3" customFormat="1"/>
    <row r="1497" s="3" customFormat="1"/>
    <row r="1498" s="3" customFormat="1"/>
    <row r="1499" s="3" customFormat="1"/>
    <row r="1500" s="3" customFormat="1"/>
    <row r="1501" s="3" customFormat="1"/>
    <row r="1502" s="3" customFormat="1"/>
    <row r="1503" s="3" customFormat="1"/>
    <row r="1504" s="3" customFormat="1"/>
    <row r="1505" s="3" customFormat="1"/>
    <row r="1506" s="3" customFormat="1"/>
    <row r="1507" s="3" customFormat="1"/>
    <row r="1508" s="3" customFormat="1"/>
    <row r="1509" s="3" customFormat="1"/>
    <row r="1510" s="3" customFormat="1"/>
    <row r="1511" s="3" customFormat="1"/>
    <row r="1512" s="3" customFormat="1"/>
    <row r="1513" s="3" customFormat="1"/>
    <row r="1514" s="3" customFormat="1"/>
    <row r="1515" s="3" customFormat="1"/>
    <row r="1516" s="3" customFormat="1"/>
    <row r="1517" s="3" customFormat="1"/>
    <row r="1518" s="3" customFormat="1"/>
    <row r="1519" s="3" customFormat="1"/>
    <row r="1520" s="3" customFormat="1"/>
    <row r="1521" s="3" customFormat="1"/>
    <row r="1522" s="3" customFormat="1"/>
    <row r="1523" s="3" customFormat="1"/>
    <row r="1524" s="3" customFormat="1"/>
    <row r="1525" s="3" customFormat="1"/>
    <row r="1526" s="3" customFormat="1"/>
    <row r="1527" s="3" customFormat="1"/>
    <row r="1528" s="3" customFormat="1"/>
    <row r="1529" s="3" customFormat="1"/>
    <row r="1530" s="3" customFormat="1"/>
    <row r="1531" s="3" customFormat="1"/>
    <row r="1532" s="3" customFormat="1"/>
    <row r="1533" s="3" customFormat="1"/>
    <row r="1534" s="3" customFormat="1"/>
    <row r="1535" s="3" customFormat="1"/>
    <row r="1536" s="3" customFormat="1"/>
    <row r="1537" s="3" customFormat="1"/>
    <row r="1538" s="3" customFormat="1"/>
    <row r="1539" s="3" customFormat="1"/>
    <row r="1540" s="3" customFormat="1"/>
    <row r="1541" s="3" customFormat="1"/>
    <row r="1542" s="3" customFormat="1"/>
    <row r="1543" s="3" customFormat="1"/>
    <row r="1544" s="3" customFormat="1"/>
    <row r="1545" s="3" customFormat="1"/>
    <row r="1546" s="3" customFormat="1"/>
    <row r="1547" s="3" customFormat="1"/>
    <row r="1548" s="3" customFormat="1"/>
    <row r="1549" s="3" customFormat="1"/>
    <row r="1550" s="3" customFormat="1"/>
    <row r="1551" s="3" customFormat="1"/>
    <row r="1552" s="3" customFormat="1"/>
    <row r="1553" s="3" customFormat="1"/>
    <row r="1554" s="3" customFormat="1"/>
    <row r="1555" s="3" customFormat="1"/>
    <row r="1556" s="3" customFormat="1"/>
    <row r="1557" s="3" customFormat="1"/>
    <row r="1558" s="3" customFormat="1"/>
    <row r="1559" s="3" customFormat="1"/>
    <row r="1560" s="3" customFormat="1"/>
    <row r="1561" s="3" customFormat="1"/>
    <row r="1562" s="3" customFormat="1"/>
    <row r="1563" s="3" customFormat="1"/>
    <row r="1564" s="3" customFormat="1"/>
    <row r="1565" s="3" customFormat="1"/>
    <row r="1566" s="3" customFormat="1"/>
    <row r="1567" s="3" customFormat="1"/>
    <row r="1568" s="3" customFormat="1"/>
    <row r="1569" s="3" customFormat="1"/>
    <row r="1570" s="3" customFormat="1"/>
    <row r="1571" s="3" customFormat="1"/>
    <row r="1572" s="3" customFormat="1"/>
    <row r="1573" s="3" customFormat="1"/>
    <row r="1574" s="3" customFormat="1"/>
    <row r="1575" s="3" customFormat="1"/>
    <row r="1576" s="3" customFormat="1"/>
    <row r="1577" s="3" customFormat="1"/>
    <row r="1578" s="3" customFormat="1"/>
    <row r="1579" s="3" customFormat="1"/>
    <row r="1580" s="3" customFormat="1"/>
    <row r="1581" s="3" customFormat="1"/>
    <row r="1582" s="3" customFormat="1"/>
    <row r="1583" s="3" customFormat="1"/>
    <row r="1584" s="3" customFormat="1"/>
    <row r="1585" s="3" customFormat="1"/>
    <row r="1586" s="3" customFormat="1"/>
    <row r="1587" s="3" customFormat="1"/>
    <row r="1588" s="3" customFormat="1"/>
    <row r="1589" s="3" customFormat="1"/>
    <row r="1590" s="3" customFormat="1"/>
    <row r="1591" s="3" customFormat="1"/>
    <row r="1592" s="3" customFormat="1"/>
    <row r="1593" s="3" customFormat="1"/>
    <row r="1594" s="3" customFormat="1"/>
    <row r="1595" s="3" customFormat="1"/>
    <row r="1596" s="3" customFormat="1"/>
    <row r="1597" s="3" customFormat="1"/>
    <row r="1598" s="3" customFormat="1"/>
    <row r="1599" s="3" customFormat="1"/>
    <row r="1600" s="3" customFormat="1"/>
    <row r="1601" s="3" customFormat="1"/>
    <row r="1602" s="3" customFormat="1"/>
    <row r="1603" s="3" customFormat="1"/>
    <row r="1604" s="3" customFormat="1"/>
    <row r="1605" s="3" customFormat="1"/>
    <row r="1606" s="3" customFormat="1"/>
    <row r="1607" s="3" customFormat="1"/>
    <row r="1608" s="3" customFormat="1"/>
    <row r="1609" s="3" customFormat="1"/>
    <row r="1610" s="3" customFormat="1"/>
    <row r="1611" s="3" customFormat="1"/>
    <row r="1612" s="3" customFormat="1"/>
    <row r="1613" s="3" customFormat="1"/>
    <row r="1614" s="3" customFormat="1"/>
    <row r="1615" s="3" customFormat="1"/>
    <row r="1616" s="3" customFormat="1"/>
    <row r="1617" s="3" customFormat="1"/>
    <row r="1618" s="3" customFormat="1"/>
    <row r="1619" s="3" customFormat="1"/>
    <row r="1620" s="3" customFormat="1"/>
    <row r="1621" s="3" customFormat="1"/>
    <row r="1622" s="3" customFormat="1"/>
    <row r="1623" s="3" customFormat="1"/>
    <row r="1624" s="3" customFormat="1"/>
    <row r="1625" s="3" customFormat="1"/>
    <row r="1626" s="3" customFormat="1"/>
    <row r="1627" s="3" customFormat="1"/>
    <row r="1628" s="3" customFormat="1"/>
    <row r="1629" s="3" customFormat="1"/>
    <row r="1630" s="3" customFormat="1"/>
    <row r="1631" s="3" customFormat="1"/>
    <row r="1632" s="3" customFormat="1"/>
    <row r="1633" s="3" customFormat="1"/>
    <row r="1634" s="3" customFormat="1"/>
    <row r="1635" s="3" customFormat="1"/>
    <row r="1636" s="3" customFormat="1"/>
    <row r="1637" s="3" customFormat="1"/>
    <row r="1638" s="3" customFormat="1"/>
    <row r="1639" s="3" customFormat="1"/>
    <row r="1640" s="3" customFormat="1"/>
    <row r="1641" s="3" customFormat="1"/>
    <row r="1642" s="3" customFormat="1"/>
    <row r="1643" s="3" customFormat="1"/>
    <row r="1644" s="3" customFormat="1"/>
    <row r="1645" s="3" customFormat="1"/>
    <row r="1646" s="3" customFormat="1"/>
    <row r="1647" s="3" customFormat="1"/>
    <row r="1648" s="3" customFormat="1"/>
    <row r="1649" s="3" customFormat="1"/>
    <row r="1650" s="3" customFormat="1"/>
    <row r="1651" s="3" customFormat="1"/>
    <row r="1652" s="3" customFormat="1"/>
    <row r="1653" s="3" customFormat="1"/>
    <row r="1654" s="3" customFormat="1"/>
    <row r="1655" s="3" customFormat="1"/>
    <row r="1656" s="3" customFormat="1"/>
    <row r="1657" s="3" customFormat="1"/>
    <row r="1658" s="3" customFormat="1"/>
    <row r="1659" s="3" customFormat="1"/>
    <row r="1660" s="3" customFormat="1"/>
    <row r="1661" s="3" customFormat="1"/>
    <row r="1662" s="3" customFormat="1"/>
    <row r="1663" s="3" customFormat="1"/>
    <row r="1664" s="3" customFormat="1"/>
    <row r="1665" s="3" customFormat="1"/>
    <row r="1666" s="3" customFormat="1"/>
    <row r="1667" s="3" customFormat="1"/>
    <row r="1668" s="3" customFormat="1"/>
    <row r="1669" s="3" customFormat="1"/>
    <row r="1670" s="3" customFormat="1"/>
    <row r="1671" s="3" customFormat="1"/>
    <row r="1672" s="3" customFormat="1"/>
    <row r="1673" s="3" customFormat="1"/>
    <row r="1674" s="3" customFormat="1"/>
    <row r="1675" s="3" customFormat="1"/>
    <row r="1676" s="3" customFormat="1"/>
    <row r="1677" s="3" customFormat="1"/>
    <row r="1678" s="3" customFormat="1"/>
    <row r="1679" s="3" customFormat="1"/>
    <row r="1680" s="3" customFormat="1"/>
    <row r="1681" s="3" customFormat="1"/>
    <row r="1682" s="3" customFormat="1"/>
    <row r="1683" s="3" customFormat="1"/>
    <row r="1684" s="3" customFormat="1"/>
    <row r="1685" s="3" customFormat="1"/>
    <row r="1686" s="3" customFormat="1"/>
    <row r="1687" s="3" customFormat="1"/>
    <row r="1688" s="3" customFormat="1"/>
    <row r="1689" s="3" customFormat="1"/>
    <row r="1690" s="3" customFormat="1"/>
    <row r="1691" s="3" customFormat="1"/>
    <row r="1692" s="3" customFormat="1"/>
    <row r="1693" s="3" customFormat="1"/>
    <row r="1694" s="3" customFormat="1"/>
    <row r="1695" s="3" customFormat="1"/>
    <row r="1696" s="3" customFormat="1"/>
    <row r="1697" s="3" customFormat="1"/>
    <row r="1698" s="3" customFormat="1"/>
    <row r="1699" s="3" customFormat="1"/>
    <row r="1700" s="3" customFormat="1"/>
    <row r="1701" s="3" customFormat="1"/>
    <row r="1702" s="3" customFormat="1"/>
    <row r="1703" s="3" customFormat="1"/>
    <row r="1704" s="3" customFormat="1"/>
    <row r="1705" s="3" customFormat="1"/>
    <row r="1706" s="3" customFormat="1"/>
    <row r="1707" s="3" customFormat="1"/>
    <row r="1708" s="3" customFormat="1"/>
    <row r="1709" s="3" customFormat="1"/>
    <row r="1710" s="3" customFormat="1"/>
    <row r="1711" s="3" customFormat="1"/>
    <row r="1712" s="3" customFormat="1"/>
    <row r="1713" s="3" customFormat="1"/>
    <row r="1714" s="3" customFormat="1"/>
    <row r="1715" s="3" customFormat="1"/>
    <row r="1716" s="3" customFormat="1"/>
    <row r="1717" s="3" customFormat="1"/>
    <row r="1718" s="3" customFormat="1"/>
    <row r="1719" s="3" customFormat="1"/>
    <row r="1720" s="3" customFormat="1"/>
    <row r="1721" s="3" customFormat="1"/>
    <row r="1722" s="3" customFormat="1"/>
    <row r="1723" s="3" customFormat="1"/>
    <row r="1724" s="3" customFormat="1"/>
    <row r="1725" s="3" customFormat="1"/>
    <row r="1726" s="3" customFormat="1"/>
    <row r="1727" s="3" customFormat="1"/>
    <row r="1728" s="3" customFormat="1"/>
    <row r="1729" s="3" customFormat="1"/>
    <row r="1730" s="3" customFormat="1"/>
    <row r="1731" s="3" customFormat="1"/>
    <row r="1732" s="3" customFormat="1"/>
    <row r="1733" s="3" customFormat="1"/>
    <row r="1734" s="3" customFormat="1"/>
    <row r="1735" s="3" customFormat="1"/>
    <row r="1736" s="3" customFormat="1"/>
    <row r="1737" s="3" customFormat="1"/>
    <row r="1738" s="3" customFormat="1"/>
    <row r="1739" s="3" customFormat="1"/>
    <row r="1740" s="3" customFormat="1"/>
    <row r="1741" s="3" customFormat="1"/>
    <row r="1742" s="3" customFormat="1"/>
    <row r="1743" s="3" customFormat="1"/>
    <row r="1744" s="3" customFormat="1"/>
    <row r="1745" s="3" customFormat="1"/>
    <row r="1746" s="3" customFormat="1"/>
    <row r="1747" s="3" customFormat="1"/>
    <row r="1748" s="3" customFormat="1"/>
    <row r="1749" s="3" customFormat="1"/>
    <row r="1750" s="3" customFormat="1"/>
    <row r="1751" s="3" customFormat="1"/>
    <row r="1752" s="3" customFormat="1"/>
    <row r="1753" s="3" customFormat="1"/>
    <row r="1754" s="3" customFormat="1"/>
    <row r="1755" s="3" customFormat="1"/>
    <row r="1756" s="3" customFormat="1"/>
    <row r="1757" s="3" customFormat="1"/>
    <row r="1758" s="3" customFormat="1"/>
    <row r="1759" s="3" customFormat="1"/>
    <row r="1760" s="3" customFormat="1"/>
    <row r="1761" s="3" customFormat="1"/>
    <row r="1762" s="3" customFormat="1"/>
    <row r="1763" s="3" customFormat="1"/>
    <row r="1764" s="3" customFormat="1"/>
    <row r="1765" s="3" customFormat="1"/>
    <row r="1766" s="3" customFormat="1"/>
    <row r="1767" s="3" customFormat="1"/>
    <row r="1768" s="3" customFormat="1"/>
    <row r="1769" s="3" customFormat="1"/>
    <row r="1770" s="3" customFormat="1"/>
    <row r="1771" s="3" customFormat="1"/>
    <row r="1772" s="3" customFormat="1"/>
    <row r="1773" s="3" customFormat="1"/>
    <row r="1774" s="3" customFormat="1"/>
    <row r="1775" s="3" customFormat="1"/>
    <row r="1776" s="3" customFormat="1"/>
    <row r="1777" s="3" customFormat="1"/>
    <row r="1778" s="3" customFormat="1"/>
    <row r="1779" s="3" customFormat="1"/>
    <row r="1780" s="3" customFormat="1"/>
    <row r="1781" s="3" customFormat="1"/>
    <row r="1782" s="3" customFormat="1"/>
    <row r="1783" s="3" customFormat="1"/>
    <row r="1784" s="3" customFormat="1"/>
    <row r="1785" s="3" customFormat="1"/>
    <row r="1786" s="3" customFormat="1"/>
    <row r="1787" s="3" customFormat="1"/>
    <row r="1788" s="3" customFormat="1"/>
    <row r="1789" s="3" customFormat="1"/>
    <row r="1790" s="3" customFormat="1"/>
    <row r="1791" s="3" customFormat="1"/>
    <row r="1792" s="3" customFormat="1"/>
    <row r="1793" s="3" customFormat="1"/>
    <row r="1794" s="3" customFormat="1"/>
    <row r="1795" s="3" customFormat="1"/>
    <row r="1796" s="3" customFormat="1"/>
    <row r="1797" s="3" customFormat="1"/>
    <row r="1798" s="3" customFormat="1"/>
    <row r="1799" s="3" customFormat="1"/>
    <row r="1800" s="3" customFormat="1"/>
    <row r="1801" s="3" customFormat="1"/>
    <row r="1802" s="3" customFormat="1"/>
    <row r="1803" s="3" customFormat="1"/>
    <row r="1804" s="3" customFormat="1"/>
    <row r="1805" s="3" customFormat="1"/>
    <row r="1806" s="3" customFormat="1"/>
    <row r="1807" s="3" customFormat="1"/>
    <row r="1808" s="3" customFormat="1"/>
    <row r="1809" s="3" customFormat="1"/>
    <row r="1810" s="3" customFormat="1"/>
    <row r="1811" s="3" customFormat="1"/>
    <row r="1812" s="3" customFormat="1"/>
    <row r="1813" s="3" customFormat="1"/>
    <row r="1814" s="3" customFormat="1"/>
    <row r="1815" s="3" customFormat="1"/>
    <row r="1816" s="3" customFormat="1"/>
    <row r="1817" s="3" customFormat="1"/>
    <row r="1818" s="3" customFormat="1"/>
    <row r="1819" s="3" customFormat="1"/>
    <row r="1820" s="3" customFormat="1"/>
    <row r="1821" s="3" customFormat="1"/>
    <row r="1822" s="3" customFormat="1"/>
    <row r="1823" s="3" customFormat="1"/>
    <row r="1824" s="3" customFormat="1"/>
    <row r="1825" s="3" customFormat="1"/>
    <row r="1826" s="3" customFormat="1"/>
    <row r="1827" s="3" customFormat="1"/>
    <row r="1828" s="3" customFormat="1"/>
    <row r="1829" s="3" customFormat="1"/>
    <row r="1830" s="3" customFormat="1"/>
    <row r="1831" s="3" customFormat="1"/>
    <row r="1832" s="3" customFormat="1"/>
    <row r="1833" s="3" customFormat="1"/>
    <row r="1834" s="3" customFormat="1"/>
    <row r="1835" s="3" customFormat="1"/>
    <row r="1836" s="3" customFormat="1"/>
    <row r="1837" s="3" customFormat="1"/>
    <row r="1838" s="3" customFormat="1"/>
    <row r="1839" s="3" customFormat="1"/>
    <row r="1840" s="3" customFormat="1"/>
    <row r="1841" s="3" customFormat="1"/>
    <row r="1842" s="3" customFormat="1"/>
    <row r="1843" s="3" customFormat="1"/>
    <row r="1844" s="3" customFormat="1"/>
    <row r="1845" s="3" customFormat="1"/>
    <row r="1846" s="3" customFormat="1"/>
    <row r="1847" s="3" customFormat="1"/>
    <row r="1848" s="3" customFormat="1"/>
    <row r="1849" s="3" customFormat="1"/>
    <row r="1850" s="3" customFormat="1"/>
    <row r="1851" s="3" customFormat="1"/>
    <row r="1852" s="3" customFormat="1"/>
    <row r="1853" s="3" customFormat="1"/>
    <row r="1854" s="3" customFormat="1"/>
    <row r="1855" s="3" customFormat="1"/>
    <row r="1856" s="3" customFormat="1"/>
    <row r="1857" s="3" customFormat="1"/>
    <row r="1858" s="3" customFormat="1"/>
    <row r="1859" s="3" customFormat="1"/>
    <row r="1860" s="3" customFormat="1"/>
    <row r="1861" s="3" customFormat="1"/>
    <row r="1862" s="3" customFormat="1"/>
    <row r="1863" s="3" customFormat="1"/>
    <row r="1864" s="3" customFormat="1"/>
    <row r="1865" s="3" customFormat="1"/>
    <row r="1866" s="3" customFormat="1"/>
    <row r="1867" s="3" customFormat="1"/>
    <row r="1868" s="3" customFormat="1"/>
    <row r="1869" s="3" customFormat="1"/>
    <row r="1870" s="3" customFormat="1"/>
    <row r="1871" s="3" customFormat="1"/>
    <row r="1872" s="3" customFormat="1"/>
    <row r="1873" s="3" customFormat="1"/>
    <row r="1874" s="3" customFormat="1"/>
    <row r="1875" s="3" customFormat="1"/>
    <row r="1876" s="3" customFormat="1"/>
    <row r="1877" s="3" customFormat="1"/>
    <row r="1878" s="3" customFormat="1"/>
    <row r="1879" s="3" customFormat="1"/>
    <row r="1880" s="3" customFormat="1"/>
    <row r="1881" s="3" customFormat="1"/>
    <row r="1882" s="3" customFormat="1"/>
    <row r="1883" s="3" customFormat="1"/>
    <row r="1884" s="3" customFormat="1"/>
    <row r="1885" s="3" customFormat="1"/>
    <row r="1886" s="3" customFormat="1"/>
    <row r="1887" s="3" customFormat="1"/>
    <row r="1888" s="3" customFormat="1"/>
    <row r="1889" s="3" customFormat="1"/>
    <row r="1890" s="3" customFormat="1"/>
    <row r="1891" s="3" customFormat="1"/>
    <row r="1892" s="3" customFormat="1"/>
    <row r="1893" s="3" customFormat="1"/>
    <row r="1894" s="3" customFormat="1"/>
    <row r="1895" s="3" customFormat="1"/>
    <row r="1896" s="3" customFormat="1"/>
    <row r="1897" s="3" customFormat="1"/>
    <row r="1898" s="3" customFormat="1"/>
    <row r="1899" s="3" customFormat="1"/>
    <row r="1900" s="3" customFormat="1"/>
    <row r="1901" s="3" customFormat="1"/>
    <row r="1902" s="3" customFormat="1"/>
    <row r="1903" s="3" customFormat="1"/>
    <row r="1904" s="3" customFormat="1"/>
    <row r="1905" s="3" customFormat="1"/>
    <row r="1906" s="3" customFormat="1"/>
    <row r="1907" s="3" customFormat="1"/>
    <row r="1908" s="3" customFormat="1"/>
    <row r="1909" s="3" customFormat="1"/>
    <row r="1910" s="3" customFormat="1"/>
    <row r="1911" s="3" customFormat="1"/>
    <row r="1912" s="3" customFormat="1"/>
    <row r="1913" s="3" customFormat="1"/>
    <row r="1914" s="3" customFormat="1"/>
    <row r="1915" s="3" customFormat="1"/>
    <row r="1916" s="3" customFormat="1"/>
    <row r="1917" s="3" customFormat="1"/>
    <row r="1918" s="3" customFormat="1"/>
    <row r="1919" s="3" customFormat="1"/>
  </sheetData>
  <mergeCells count="3">
    <mergeCell ref="A1:D1"/>
    <mergeCell ref="A3:B3"/>
    <mergeCell ref="C3:D3"/>
  </mergeCells>
  <phoneticPr fontId="5" type="noConversion"/>
  <printOptions horizontalCentered="1"/>
  <pageMargins left="0.47222222222222199" right="0.47222222222222199" top="0.78680555555555598" bottom="0.59027777777777801" header="0.70833333333333304" footer="0.39305555555555599"/>
  <pageSetup paperSize="9" orientation="portrait" verticalDpi="300" r:id="rId1"/>
  <headerFooter alignWithMargins="0">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1"/>
  <sheetViews>
    <sheetView showGridLines="0" showZeros="0" topLeftCell="A16" workbookViewId="0">
      <selection activeCell="A8" sqref="A8"/>
    </sheetView>
  </sheetViews>
  <sheetFormatPr defaultColWidth="9" defaultRowHeight="14.25"/>
  <cols>
    <col min="1" max="1" width="32.875" customWidth="1"/>
    <col min="2" max="2" width="12.75" customWidth="1"/>
    <col min="3" max="3" width="12.75" hidden="1" customWidth="1"/>
    <col min="4" max="4" width="12.375" customWidth="1"/>
    <col min="5" max="5" width="8" hidden="1" customWidth="1"/>
    <col min="6" max="6" width="12.625" customWidth="1"/>
  </cols>
  <sheetData>
    <row r="1" spans="1:6" ht="26.25" customHeight="1">
      <c r="A1" s="178" t="s">
        <v>24</v>
      </c>
      <c r="B1" s="178"/>
      <c r="C1" s="178"/>
      <c r="D1" s="178"/>
      <c r="E1" s="178"/>
      <c r="F1" s="178"/>
    </row>
    <row r="2" spans="1:6" ht="19.5" customHeight="1">
      <c r="A2" s="179" t="s">
        <v>25</v>
      </c>
      <c r="B2" s="179"/>
      <c r="C2" s="179"/>
      <c r="D2" s="179"/>
      <c r="E2" s="179"/>
      <c r="F2" s="179"/>
    </row>
    <row r="3" spans="1:6" ht="51" customHeight="1">
      <c r="A3" s="82" t="s">
        <v>26</v>
      </c>
      <c r="B3" s="84" t="s">
        <v>27</v>
      </c>
      <c r="C3" s="84" t="s">
        <v>28</v>
      </c>
      <c r="D3" s="84" t="s">
        <v>29</v>
      </c>
      <c r="E3" s="84" t="s">
        <v>30</v>
      </c>
      <c r="F3" s="84" t="s">
        <v>31</v>
      </c>
    </row>
    <row r="4" spans="1:6" ht="23.25" customHeight="1">
      <c r="A4" s="117" t="s">
        <v>32</v>
      </c>
      <c r="B4" s="118">
        <f>SUM(B5:B19)</f>
        <v>798555</v>
      </c>
      <c r="C4" s="118">
        <f>SUM(C5:C19)</f>
        <v>1022600</v>
      </c>
      <c r="D4" s="118">
        <f>SUM(D5:D19)</f>
        <v>828660</v>
      </c>
      <c r="E4" s="151">
        <f>D4/C4</f>
        <v>0.81</v>
      </c>
      <c r="F4" s="155">
        <f>(D4-B4)/B4</f>
        <v>3.7699999999999997E-2</v>
      </c>
    </row>
    <row r="5" spans="1:6" ht="23.25" customHeight="1">
      <c r="A5" s="105" t="s">
        <v>33</v>
      </c>
      <c r="B5" s="91">
        <v>331882</v>
      </c>
      <c r="C5" s="152">
        <v>452875</v>
      </c>
      <c r="D5" s="91">
        <v>351314</v>
      </c>
      <c r="E5" s="153">
        <f>D5/C5</f>
        <v>0.77600000000000002</v>
      </c>
      <c r="F5" s="156">
        <f>(D5-B5)/B5</f>
        <v>5.8599999999999999E-2</v>
      </c>
    </row>
    <row r="6" spans="1:6" ht="23.25" customHeight="1">
      <c r="A6" s="105" t="s">
        <v>34</v>
      </c>
      <c r="B6" s="91">
        <v>3064</v>
      </c>
      <c r="C6" s="152"/>
      <c r="D6" s="91">
        <v>4624</v>
      </c>
      <c r="E6" s="153"/>
      <c r="F6" s="156">
        <f t="shared" ref="F6" si="0">(D6-B6)/B6</f>
        <v>0.5091</v>
      </c>
    </row>
    <row r="7" spans="1:6" ht="23.25" customHeight="1">
      <c r="A7" s="105" t="s">
        <v>35</v>
      </c>
      <c r="B7" s="91">
        <v>117885</v>
      </c>
      <c r="C7" s="152">
        <v>154201</v>
      </c>
      <c r="D7" s="91">
        <v>85977</v>
      </c>
      <c r="E7" s="153">
        <f t="shared" ref="E7:E18" si="1">D7/C7</f>
        <v>0.55800000000000005</v>
      </c>
      <c r="F7" s="156">
        <f t="shared" ref="F7:F17" si="2">(D7-B7)/B7</f>
        <v>-0.2707</v>
      </c>
    </row>
    <row r="8" spans="1:6" ht="23.25" customHeight="1">
      <c r="A8" s="105" t="s">
        <v>36</v>
      </c>
      <c r="B8" s="91">
        <v>46717</v>
      </c>
      <c r="C8" s="152">
        <v>56718</v>
      </c>
      <c r="D8" s="91">
        <v>50289</v>
      </c>
      <c r="E8" s="153">
        <f t="shared" si="1"/>
        <v>0.88700000000000001</v>
      </c>
      <c r="F8" s="156">
        <f t="shared" si="2"/>
        <v>7.6499999999999999E-2</v>
      </c>
    </row>
    <row r="9" spans="1:6" ht="23.25" customHeight="1">
      <c r="A9" s="105" t="s">
        <v>37</v>
      </c>
      <c r="B9" s="91">
        <v>20175</v>
      </c>
      <c r="C9" s="152">
        <v>25569</v>
      </c>
      <c r="D9" s="91">
        <v>29347</v>
      </c>
      <c r="E9" s="153">
        <f t="shared" si="1"/>
        <v>1.1479999999999999</v>
      </c>
      <c r="F9" s="156">
        <f t="shared" si="2"/>
        <v>0.4546</v>
      </c>
    </row>
    <row r="10" spans="1:6" ht="23.25" customHeight="1">
      <c r="A10" s="105" t="s">
        <v>38</v>
      </c>
      <c r="B10" s="91">
        <v>38506</v>
      </c>
      <c r="C10" s="152">
        <v>47568</v>
      </c>
      <c r="D10" s="91">
        <v>40976</v>
      </c>
      <c r="E10" s="153">
        <f t="shared" si="1"/>
        <v>0.86099999999999999</v>
      </c>
      <c r="F10" s="156">
        <f t="shared" si="2"/>
        <v>6.4100000000000004E-2</v>
      </c>
    </row>
    <row r="11" spans="1:6" ht="23.25" customHeight="1">
      <c r="A11" s="105" t="s">
        <v>39</v>
      </c>
      <c r="B11" s="91">
        <v>43048</v>
      </c>
      <c r="C11" s="152">
        <v>54865</v>
      </c>
      <c r="D11" s="91">
        <v>45308</v>
      </c>
      <c r="E11" s="153">
        <f t="shared" si="1"/>
        <v>0.82599999999999996</v>
      </c>
      <c r="F11" s="156">
        <f t="shared" si="2"/>
        <v>5.2499999999999998E-2</v>
      </c>
    </row>
    <row r="12" spans="1:6" ht="23.25" customHeight="1">
      <c r="A12" s="105" t="s">
        <v>40</v>
      </c>
      <c r="B12" s="91">
        <v>16129</v>
      </c>
      <c r="C12" s="152">
        <v>19569</v>
      </c>
      <c r="D12" s="91">
        <v>16732</v>
      </c>
      <c r="E12" s="153">
        <f t="shared" si="1"/>
        <v>0.85499999999999998</v>
      </c>
      <c r="F12" s="156">
        <f t="shared" si="2"/>
        <v>3.7400000000000003E-2</v>
      </c>
    </row>
    <row r="13" spans="1:6" ht="23.25" customHeight="1">
      <c r="A13" s="105" t="s">
        <v>41</v>
      </c>
      <c r="B13" s="91">
        <v>58444</v>
      </c>
      <c r="C13" s="152">
        <v>62356</v>
      </c>
      <c r="D13" s="91">
        <v>64291</v>
      </c>
      <c r="E13" s="153">
        <f t="shared" si="1"/>
        <v>1.0309999999999999</v>
      </c>
      <c r="F13" s="156">
        <f t="shared" si="2"/>
        <v>0.1</v>
      </c>
    </row>
    <row r="14" spans="1:6" ht="23.25" customHeight="1">
      <c r="A14" s="105" t="s">
        <v>42</v>
      </c>
      <c r="B14" s="91">
        <v>33719</v>
      </c>
      <c r="C14" s="152">
        <v>38569</v>
      </c>
      <c r="D14" s="91">
        <v>25176</v>
      </c>
      <c r="E14" s="153">
        <f t="shared" si="1"/>
        <v>0.65300000000000002</v>
      </c>
      <c r="F14" s="156">
        <f t="shared" si="2"/>
        <v>-0.25340000000000001</v>
      </c>
    </row>
    <row r="15" spans="1:6" ht="23.25" customHeight="1">
      <c r="A15" s="105" t="s">
        <v>43</v>
      </c>
      <c r="B15" s="91">
        <v>12707</v>
      </c>
      <c r="C15" s="152">
        <v>14527</v>
      </c>
      <c r="D15" s="91">
        <v>14471</v>
      </c>
      <c r="E15" s="153">
        <f t="shared" si="1"/>
        <v>0.996</v>
      </c>
      <c r="F15" s="156">
        <f t="shared" si="2"/>
        <v>0.13880000000000001</v>
      </c>
    </row>
    <row r="16" spans="1:6" ht="23.25" customHeight="1">
      <c r="A16" s="105" t="s">
        <v>44</v>
      </c>
      <c r="B16" s="91">
        <v>38433</v>
      </c>
      <c r="C16" s="152">
        <v>40527</v>
      </c>
      <c r="D16" s="91">
        <v>55873</v>
      </c>
      <c r="E16" s="153">
        <f t="shared" si="1"/>
        <v>1.379</v>
      </c>
      <c r="F16" s="156">
        <f t="shared" si="2"/>
        <v>0.45379999999999998</v>
      </c>
    </row>
    <row r="17" spans="1:6" ht="23.25" customHeight="1">
      <c r="A17" s="105" t="s">
        <v>45</v>
      </c>
      <c r="B17" s="91">
        <v>37846</v>
      </c>
      <c r="C17" s="152">
        <v>39856</v>
      </c>
      <c r="D17" s="91">
        <v>34680</v>
      </c>
      <c r="E17" s="153">
        <f t="shared" si="1"/>
        <v>0.87</v>
      </c>
      <c r="F17" s="156">
        <f t="shared" si="2"/>
        <v>-8.3699999999999997E-2</v>
      </c>
    </row>
    <row r="18" spans="1:6" ht="23.25" customHeight="1">
      <c r="A18" s="105" t="s">
        <v>46</v>
      </c>
      <c r="B18" s="91"/>
      <c r="C18" s="152">
        <v>15400</v>
      </c>
      <c r="D18" s="91">
        <v>9602</v>
      </c>
      <c r="E18" s="153">
        <f t="shared" si="1"/>
        <v>0.624</v>
      </c>
      <c r="F18" s="156"/>
    </row>
    <row r="19" spans="1:6" ht="23.25" customHeight="1">
      <c r="A19" s="105" t="s">
        <v>47</v>
      </c>
      <c r="B19" s="91"/>
      <c r="C19" s="152"/>
      <c r="D19" s="91"/>
      <c r="E19" s="153"/>
      <c r="F19" s="156"/>
    </row>
    <row r="20" spans="1:6" ht="23.25" customHeight="1">
      <c r="A20" s="117" t="s">
        <v>48</v>
      </c>
      <c r="B20" s="118">
        <f>SUM(B21:B29)</f>
        <v>541064</v>
      </c>
      <c r="C20" s="118">
        <f t="shared" ref="C20:D20" si="3">SUM(C21:C29)</f>
        <v>451400</v>
      </c>
      <c r="D20" s="118">
        <f t="shared" si="3"/>
        <v>529370</v>
      </c>
      <c r="E20" s="151">
        <f>D20/C20</f>
        <v>1.173</v>
      </c>
      <c r="F20" s="155">
        <f>IF(ISERROR((D20/#REF!-1)*100),0,(D20/#REF!-1)*100)</f>
        <v>0</v>
      </c>
    </row>
    <row r="21" spans="1:6" ht="23.25" customHeight="1">
      <c r="A21" s="105" t="s">
        <v>49</v>
      </c>
      <c r="B21" s="91">
        <v>40001</v>
      </c>
      <c r="C21" s="152">
        <v>41500</v>
      </c>
      <c r="D21" s="91">
        <v>46685</v>
      </c>
      <c r="E21" s="153">
        <f t="shared" ref="E21:E30" si="4">D21/C21</f>
        <v>1.125</v>
      </c>
      <c r="F21" s="156">
        <f t="shared" ref="F21:F30" si="5">(D21-B21)/B21</f>
        <v>0.1671</v>
      </c>
    </row>
    <row r="22" spans="1:6" ht="23.25" customHeight="1">
      <c r="A22" s="105" t="s">
        <v>50</v>
      </c>
      <c r="B22" s="91">
        <v>61367</v>
      </c>
      <c r="C22" s="152">
        <v>59000</v>
      </c>
      <c r="D22" s="91">
        <v>130358</v>
      </c>
      <c r="E22" s="153">
        <f t="shared" si="4"/>
        <v>2.2090000000000001</v>
      </c>
      <c r="F22" s="156">
        <f t="shared" si="5"/>
        <v>1.1242000000000001</v>
      </c>
    </row>
    <row r="23" spans="1:6" ht="23.25" customHeight="1">
      <c r="A23" s="105" t="s">
        <v>51</v>
      </c>
      <c r="B23" s="91">
        <v>31826</v>
      </c>
      <c r="C23" s="152">
        <v>35000</v>
      </c>
      <c r="D23" s="91">
        <v>47201</v>
      </c>
      <c r="E23" s="153">
        <f t="shared" si="4"/>
        <v>1.349</v>
      </c>
      <c r="F23" s="156">
        <f t="shared" si="5"/>
        <v>0.48309999999999997</v>
      </c>
    </row>
    <row r="24" spans="1:6" ht="23.25" customHeight="1">
      <c r="A24" s="105" t="s">
        <v>52</v>
      </c>
      <c r="B24" s="91"/>
      <c r="C24" s="152"/>
      <c r="D24" s="91">
        <v>31801</v>
      </c>
      <c r="E24" s="153"/>
      <c r="F24" s="156"/>
    </row>
    <row r="25" spans="1:6" ht="23.25" customHeight="1">
      <c r="A25" s="105" t="s">
        <v>53</v>
      </c>
      <c r="B25" s="91">
        <v>391638</v>
      </c>
      <c r="C25" s="152">
        <v>299500</v>
      </c>
      <c r="D25" s="91">
        <v>256817</v>
      </c>
      <c r="E25" s="153">
        <f t="shared" si="4"/>
        <v>0.85699999999999998</v>
      </c>
      <c r="F25" s="156">
        <f t="shared" si="5"/>
        <v>-0.34420000000000001</v>
      </c>
    </row>
    <row r="26" spans="1:6" ht="23.25" customHeight="1">
      <c r="A26" s="105" t="s">
        <v>54</v>
      </c>
      <c r="B26" s="91">
        <v>1911</v>
      </c>
      <c r="C26" s="152">
        <v>1500</v>
      </c>
      <c r="D26" s="91">
        <v>968</v>
      </c>
      <c r="E26" s="153">
        <f t="shared" si="4"/>
        <v>0.64500000000000002</v>
      </c>
      <c r="F26" s="156">
        <f t="shared" si="5"/>
        <v>-0.49349999999999999</v>
      </c>
    </row>
    <row r="27" spans="1:6" ht="23.25" customHeight="1">
      <c r="A27" s="105" t="s">
        <v>55</v>
      </c>
      <c r="B27" s="91">
        <v>6757</v>
      </c>
      <c r="C27" s="152">
        <v>7200</v>
      </c>
      <c r="D27" s="91">
        <v>9271</v>
      </c>
      <c r="E27" s="153">
        <f t="shared" si="4"/>
        <v>1.288</v>
      </c>
      <c r="F27" s="156">
        <f t="shared" si="5"/>
        <v>0.37209999999999999</v>
      </c>
    </row>
    <row r="28" spans="1:6" ht="23.25" customHeight="1">
      <c r="A28" s="105" t="s">
        <v>56</v>
      </c>
      <c r="B28" s="91">
        <v>7564</v>
      </c>
      <c r="C28" s="152">
        <v>7700</v>
      </c>
      <c r="D28" s="91">
        <v>6269</v>
      </c>
      <c r="E28" s="153">
        <f t="shared" si="4"/>
        <v>0.81399999999999995</v>
      </c>
      <c r="F28" s="156">
        <f t="shared" si="5"/>
        <v>-0.17119999999999999</v>
      </c>
    </row>
    <row r="29" spans="1:6" ht="26.25" customHeight="1">
      <c r="A29" s="105"/>
      <c r="B29" s="111"/>
      <c r="C29" s="154"/>
      <c r="D29" s="111"/>
      <c r="E29" s="153"/>
      <c r="F29" s="156"/>
    </row>
    <row r="30" spans="1:6" ht="25.5" customHeight="1">
      <c r="A30" s="122" t="s">
        <v>57</v>
      </c>
      <c r="B30" s="123">
        <f>B4+B20</f>
        <v>1339619</v>
      </c>
      <c r="C30" s="123">
        <f>C4+C20</f>
        <v>1474000</v>
      </c>
      <c r="D30" s="123">
        <f>D4+D20</f>
        <v>1358030</v>
      </c>
      <c r="E30" s="151">
        <f t="shared" si="4"/>
        <v>0.92100000000000004</v>
      </c>
      <c r="F30" s="157">
        <f t="shared" si="5"/>
        <v>1.37E-2</v>
      </c>
    </row>
    <row r="31" spans="1:6" ht="20.25" customHeight="1">
      <c r="A31" s="125"/>
      <c r="B31" s="125"/>
      <c r="C31" s="125"/>
      <c r="D31" s="125"/>
      <c r="E31" s="125"/>
      <c r="F31" s="125"/>
    </row>
    <row r="169" spans="1:1">
      <c r="A169" s="94"/>
    </row>
    <row r="170" spans="1:1">
      <c r="A170" s="94"/>
    </row>
    <row r="171" spans="1:1">
      <c r="A171" s="94"/>
    </row>
    <row r="172" spans="1:1">
      <c r="A172" s="94"/>
    </row>
    <row r="173" spans="1:1">
      <c r="A173" s="94"/>
    </row>
    <row r="174" spans="1:1">
      <c r="A174" s="94"/>
    </row>
    <row r="175" spans="1:1">
      <c r="A175" s="94"/>
    </row>
    <row r="176" spans="1:1">
      <c r="A176" s="94"/>
    </row>
    <row r="177" spans="1:1">
      <c r="A177" s="94"/>
    </row>
    <row r="178" spans="1:1">
      <c r="A178" s="94"/>
    </row>
    <row r="179" spans="1:1">
      <c r="A179" s="94"/>
    </row>
    <row r="180" spans="1:1">
      <c r="A180" s="94"/>
    </row>
    <row r="181" spans="1:1">
      <c r="A181" s="94"/>
    </row>
  </sheetData>
  <mergeCells count="2">
    <mergeCell ref="A1:F1"/>
    <mergeCell ref="A2:F2"/>
  </mergeCells>
  <phoneticPr fontId="5" type="noConversion"/>
  <printOptions horizontalCentered="1"/>
  <pageMargins left="0.47222222222222199" right="0.47222222222222199" top="0.78680555555555598" bottom="0.59027777777777801" header="0.70833333333333304" footer="0.39305555555555599"/>
  <pageSetup paperSize="9" scale="95" orientation="portrait"/>
  <headerFooter alignWithMargins="0">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2"/>
  <sheetViews>
    <sheetView showGridLines="0" showZeros="0" workbookViewId="0">
      <selection activeCell="D25" sqref="D25"/>
    </sheetView>
  </sheetViews>
  <sheetFormatPr defaultColWidth="9" defaultRowHeight="14.25"/>
  <cols>
    <col min="1" max="1" width="32.625" customWidth="1"/>
    <col min="2" max="2" width="15.625" customWidth="1"/>
    <col min="3" max="3" width="10.5" hidden="1" customWidth="1"/>
    <col min="4" max="4" width="14.625" customWidth="1"/>
    <col min="5" max="5" width="13.75" customWidth="1"/>
    <col min="8" max="8" width="18" customWidth="1"/>
  </cols>
  <sheetData>
    <row r="1" spans="1:5" ht="26.25" customHeight="1">
      <c r="A1" s="178" t="s">
        <v>58</v>
      </c>
      <c r="B1" s="178"/>
      <c r="C1" s="178"/>
      <c r="D1" s="178"/>
      <c r="E1" s="178"/>
    </row>
    <row r="2" spans="1:5" ht="26.25" customHeight="1">
      <c r="A2" s="179" t="s">
        <v>25</v>
      </c>
      <c r="B2" s="179"/>
      <c r="C2" s="179"/>
      <c r="D2" s="179"/>
      <c r="E2" s="179"/>
    </row>
    <row r="3" spans="1:5" ht="45" customHeight="1">
      <c r="A3" s="82" t="s">
        <v>26</v>
      </c>
      <c r="B3" s="83" t="s">
        <v>27</v>
      </c>
      <c r="C3" s="148" t="s">
        <v>28</v>
      </c>
      <c r="D3" s="84" t="s">
        <v>29</v>
      </c>
      <c r="E3" s="84" t="s">
        <v>31</v>
      </c>
    </row>
    <row r="4" spans="1:5" ht="23.25" customHeight="1">
      <c r="A4" s="105" t="s">
        <v>59</v>
      </c>
      <c r="B4" s="126">
        <v>256121</v>
      </c>
      <c r="C4" s="149">
        <v>268000</v>
      </c>
      <c r="D4" s="86">
        <v>261732</v>
      </c>
      <c r="E4" s="89">
        <f>IF(ISERROR((D4/B4-1)*100),0,(D4/B4-1)*100)</f>
        <v>2.2000000000000002</v>
      </c>
    </row>
    <row r="5" spans="1:5" ht="23.25" customHeight="1">
      <c r="A5" s="105" t="s">
        <v>60</v>
      </c>
      <c r="B5" s="126"/>
      <c r="C5" s="149"/>
      <c r="D5" s="86"/>
      <c r="E5" s="89">
        <f t="shared" ref="E5:E26" si="0">IF(ISERROR((D5/B5-1)*100),0,(D5/B5-1)*100)</f>
        <v>0</v>
      </c>
    </row>
    <row r="6" spans="1:5" ht="23.25" customHeight="1">
      <c r="A6" s="105" t="s">
        <v>61</v>
      </c>
      <c r="B6" s="126">
        <v>22261</v>
      </c>
      <c r="C6" s="149">
        <v>9000</v>
      </c>
      <c r="D6" s="86">
        <v>2918</v>
      </c>
      <c r="E6" s="89">
        <f t="shared" si="0"/>
        <v>-86.9</v>
      </c>
    </row>
    <row r="7" spans="1:5" ht="23.25" customHeight="1">
      <c r="A7" s="105" t="s">
        <v>62</v>
      </c>
      <c r="B7" s="126">
        <v>236290</v>
      </c>
      <c r="C7" s="149">
        <v>254050</v>
      </c>
      <c r="D7" s="86">
        <v>308583</v>
      </c>
      <c r="E7" s="89">
        <f t="shared" si="0"/>
        <v>30.6</v>
      </c>
    </row>
    <row r="8" spans="1:5" ht="23.25" customHeight="1">
      <c r="A8" s="105" t="s">
        <v>63</v>
      </c>
      <c r="B8" s="126">
        <v>390288</v>
      </c>
      <c r="C8" s="149">
        <v>385000</v>
      </c>
      <c r="D8" s="86">
        <v>416011</v>
      </c>
      <c r="E8" s="89">
        <f t="shared" si="0"/>
        <v>6.6</v>
      </c>
    </row>
    <row r="9" spans="1:5" ht="23.25" customHeight="1">
      <c r="A9" s="105" t="s">
        <v>64</v>
      </c>
      <c r="B9" s="126">
        <v>37717</v>
      </c>
      <c r="C9" s="149">
        <v>45000</v>
      </c>
      <c r="D9" s="86">
        <v>31333</v>
      </c>
      <c r="E9" s="89">
        <f t="shared" si="0"/>
        <v>-16.899999999999999</v>
      </c>
    </row>
    <row r="10" spans="1:5" ht="23.25" customHeight="1">
      <c r="A10" s="105" t="s">
        <v>65</v>
      </c>
      <c r="B10" s="126">
        <v>48998</v>
      </c>
      <c r="C10" s="149">
        <v>49000</v>
      </c>
      <c r="D10" s="86">
        <v>43482</v>
      </c>
      <c r="E10" s="89">
        <f t="shared" si="0"/>
        <v>-11.3</v>
      </c>
    </row>
    <row r="11" spans="1:5" ht="23.25" customHeight="1">
      <c r="A11" s="105" t="s">
        <v>66</v>
      </c>
      <c r="B11" s="126">
        <v>211590</v>
      </c>
      <c r="C11" s="149">
        <v>211600</v>
      </c>
      <c r="D11" s="86">
        <v>192924</v>
      </c>
      <c r="E11" s="89">
        <f t="shared" si="0"/>
        <v>-8.8000000000000007</v>
      </c>
    </row>
    <row r="12" spans="1:5" ht="23.25" customHeight="1">
      <c r="A12" s="105" t="s">
        <v>67</v>
      </c>
      <c r="B12" s="126">
        <v>161804</v>
      </c>
      <c r="C12" s="149">
        <v>161500</v>
      </c>
      <c r="D12" s="86">
        <v>233085</v>
      </c>
      <c r="E12" s="89">
        <f t="shared" si="0"/>
        <v>44.1</v>
      </c>
    </row>
    <row r="13" spans="1:5" ht="23.25" customHeight="1">
      <c r="A13" s="105" t="s">
        <v>68</v>
      </c>
      <c r="B13" s="126">
        <v>77132</v>
      </c>
      <c r="C13" s="149">
        <v>40000</v>
      </c>
      <c r="D13" s="86">
        <v>86730</v>
      </c>
      <c r="E13" s="89">
        <f t="shared" si="0"/>
        <v>12.4</v>
      </c>
    </row>
    <row r="14" spans="1:5" ht="23.25" customHeight="1">
      <c r="A14" s="105" t="s">
        <v>69</v>
      </c>
      <c r="B14" s="126">
        <v>530777</v>
      </c>
      <c r="C14" s="149">
        <v>314700</v>
      </c>
      <c r="D14" s="86">
        <v>313020</v>
      </c>
      <c r="E14" s="89">
        <f t="shared" si="0"/>
        <v>-41</v>
      </c>
    </row>
    <row r="15" spans="1:5" ht="23.25" customHeight="1">
      <c r="A15" s="105" t="s">
        <v>70</v>
      </c>
      <c r="B15" s="126">
        <v>346505</v>
      </c>
      <c r="C15" s="149">
        <v>210000</v>
      </c>
      <c r="D15" s="86">
        <v>301705</v>
      </c>
      <c r="E15" s="89">
        <f t="shared" si="0"/>
        <v>-12.9</v>
      </c>
    </row>
    <row r="16" spans="1:5" ht="23.25" customHeight="1">
      <c r="A16" s="105" t="s">
        <v>71</v>
      </c>
      <c r="B16" s="126">
        <v>49761</v>
      </c>
      <c r="C16" s="149">
        <v>43000</v>
      </c>
      <c r="D16" s="86">
        <v>53314</v>
      </c>
      <c r="E16" s="89">
        <f t="shared" si="0"/>
        <v>7.1</v>
      </c>
    </row>
    <row r="17" spans="1:5" ht="23.25" customHeight="1">
      <c r="A17" s="105" t="s">
        <v>72</v>
      </c>
      <c r="B17" s="111">
        <v>50622</v>
      </c>
      <c r="C17" s="150">
        <v>50000</v>
      </c>
      <c r="D17" s="86">
        <v>92825</v>
      </c>
      <c r="E17" s="89">
        <f t="shared" si="0"/>
        <v>83.4</v>
      </c>
    </row>
    <row r="18" spans="1:5" ht="23.25" customHeight="1">
      <c r="A18" s="105" t="s">
        <v>73</v>
      </c>
      <c r="B18" s="111">
        <v>14454</v>
      </c>
      <c r="C18" s="150">
        <v>10200</v>
      </c>
      <c r="D18" s="86">
        <v>11073</v>
      </c>
      <c r="E18" s="89">
        <f t="shared" si="0"/>
        <v>-23.4</v>
      </c>
    </row>
    <row r="19" spans="1:5" ht="23.25" customHeight="1">
      <c r="A19" s="105" t="s">
        <v>74</v>
      </c>
      <c r="B19" s="111">
        <v>10</v>
      </c>
      <c r="C19" s="150"/>
      <c r="D19" s="86"/>
      <c r="E19" s="89">
        <f t="shared" si="0"/>
        <v>-100</v>
      </c>
    </row>
    <row r="20" spans="1:5" ht="23.25" customHeight="1">
      <c r="A20" s="105" t="s">
        <v>75</v>
      </c>
      <c r="B20" s="111">
        <v>19144</v>
      </c>
      <c r="C20" s="150">
        <v>10000</v>
      </c>
      <c r="D20" s="86">
        <v>19998</v>
      </c>
      <c r="E20" s="89">
        <f t="shared" si="0"/>
        <v>4.5</v>
      </c>
    </row>
    <row r="21" spans="1:5" ht="23.25" customHeight="1">
      <c r="A21" s="105" t="s">
        <v>76</v>
      </c>
      <c r="B21" s="111">
        <v>120796</v>
      </c>
      <c r="C21" s="150">
        <v>30000</v>
      </c>
      <c r="D21" s="86">
        <v>197501</v>
      </c>
      <c r="E21" s="89">
        <f t="shared" si="0"/>
        <v>63.5</v>
      </c>
    </row>
    <row r="22" spans="1:5" ht="23.25" customHeight="1">
      <c r="A22" s="105" t="s">
        <v>77</v>
      </c>
      <c r="B22" s="111">
        <v>2385</v>
      </c>
      <c r="C22" s="150">
        <v>2100</v>
      </c>
      <c r="D22" s="86">
        <v>5126</v>
      </c>
      <c r="E22" s="89">
        <f t="shared" si="0"/>
        <v>114.9</v>
      </c>
    </row>
    <row r="23" spans="1:5" ht="23.25" customHeight="1">
      <c r="A23" s="105" t="s">
        <v>78</v>
      </c>
      <c r="B23" s="111"/>
      <c r="C23" s="150">
        <v>21700</v>
      </c>
      <c r="D23" s="86"/>
      <c r="E23" s="89"/>
    </row>
    <row r="24" spans="1:5" ht="23.25" customHeight="1">
      <c r="A24" s="105" t="s">
        <v>79</v>
      </c>
      <c r="B24" s="111">
        <v>13280</v>
      </c>
      <c r="C24" s="150">
        <v>3500</v>
      </c>
      <c r="D24" s="86">
        <v>18377</v>
      </c>
      <c r="E24" s="89">
        <f t="shared" si="0"/>
        <v>38.4</v>
      </c>
    </row>
    <row r="25" spans="1:5" ht="23.25" customHeight="1">
      <c r="A25" s="105" t="s">
        <v>80</v>
      </c>
      <c r="B25" s="111">
        <v>32775</v>
      </c>
      <c r="C25" s="150">
        <v>44950</v>
      </c>
      <c r="D25" s="86">
        <v>44972</v>
      </c>
      <c r="E25" s="89">
        <f t="shared" si="0"/>
        <v>37.200000000000003</v>
      </c>
    </row>
    <row r="26" spans="1:5" ht="23.25" customHeight="1">
      <c r="A26" s="105" t="s">
        <v>81</v>
      </c>
      <c r="B26" s="111">
        <v>359</v>
      </c>
      <c r="C26" s="150">
        <v>440</v>
      </c>
      <c r="D26" s="111">
        <v>193</v>
      </c>
      <c r="E26" s="89">
        <f t="shared" si="0"/>
        <v>-46.2</v>
      </c>
    </row>
    <row r="27" spans="1:5" ht="23.25" customHeight="1">
      <c r="A27" s="105"/>
      <c r="B27" s="111"/>
      <c r="C27" s="150"/>
      <c r="D27" s="111"/>
      <c r="E27" s="89"/>
    </row>
    <row r="28" spans="1:5" ht="23.25" customHeight="1">
      <c r="A28" s="105"/>
      <c r="B28" s="111"/>
      <c r="C28" s="150"/>
      <c r="D28" s="111"/>
      <c r="E28" s="89"/>
    </row>
    <row r="29" spans="1:5" ht="19.5" customHeight="1">
      <c r="A29" s="105"/>
      <c r="B29" s="111"/>
      <c r="C29" s="150"/>
      <c r="D29" s="111"/>
      <c r="E29" s="89"/>
    </row>
    <row r="30" spans="1:5" ht="24.75" customHeight="1">
      <c r="A30" s="71" t="s">
        <v>82</v>
      </c>
      <c r="B30" s="114">
        <f>SUM(B4:B26)</f>
        <v>2623069</v>
      </c>
      <c r="C30" s="114">
        <f>SUM(C4:C26)</f>
        <v>2163740</v>
      </c>
      <c r="D30" s="114">
        <f>SUM(D4:D26)</f>
        <v>2634902</v>
      </c>
      <c r="E30" s="93">
        <f>IF(ISERROR((D30/B30-1)*100),0,(D30/B30-1)*100)</f>
        <v>0.5</v>
      </c>
    </row>
    <row r="31" spans="1:5">
      <c r="A31" s="115"/>
      <c r="B31" s="115"/>
      <c r="C31" s="115"/>
      <c r="D31" s="115"/>
      <c r="E31" s="115"/>
    </row>
    <row r="32" spans="1:5">
      <c r="A32" s="105"/>
      <c r="B32" s="105"/>
      <c r="C32" s="105"/>
      <c r="D32" s="105"/>
      <c r="E32" s="105"/>
    </row>
    <row r="33" spans="1:5">
      <c r="A33" s="116"/>
      <c r="B33" s="116"/>
      <c r="C33" s="116"/>
      <c r="D33" s="116"/>
      <c r="E33" s="116"/>
    </row>
    <row r="140" spans="1:1">
      <c r="A140" s="94"/>
    </row>
    <row r="141" spans="1:1">
      <c r="A141" s="94"/>
    </row>
    <row r="142" spans="1:1">
      <c r="A142" s="94"/>
    </row>
    <row r="143" spans="1:1">
      <c r="A143" s="94"/>
    </row>
    <row r="144" spans="1:1">
      <c r="A144" s="94"/>
    </row>
    <row r="145" spans="1:1">
      <c r="A145" s="94"/>
    </row>
    <row r="146" spans="1:1">
      <c r="A146" s="94"/>
    </row>
    <row r="147" spans="1:1">
      <c r="A147" s="94"/>
    </row>
    <row r="148" spans="1:1">
      <c r="A148" s="94"/>
    </row>
    <row r="149" spans="1:1">
      <c r="A149" s="94"/>
    </row>
    <row r="150" spans="1:1">
      <c r="A150" s="94"/>
    </row>
    <row r="151" spans="1:1">
      <c r="A151" s="94"/>
    </row>
    <row r="152" spans="1:1">
      <c r="A152" s="94"/>
    </row>
  </sheetData>
  <mergeCells count="2">
    <mergeCell ref="A1:E1"/>
    <mergeCell ref="A2:E2"/>
  </mergeCells>
  <phoneticPr fontId="5" type="noConversion"/>
  <printOptions horizontalCentered="1"/>
  <pageMargins left="0.47222222222222199" right="0.47222222222222199" top="0.78680555555555598" bottom="0.59027777777777801" header="0.70833333333333304" footer="0.39305555555555599"/>
  <pageSetup paperSize="9" scale="90" orientation="portrait"/>
  <headerFooter alignWithMargins="0">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showGridLines="0" workbookViewId="0">
      <selection activeCell="D37" sqref="D37"/>
    </sheetView>
  </sheetViews>
  <sheetFormatPr defaultColWidth="9" defaultRowHeight="14.25"/>
  <cols>
    <col min="1" max="1" width="37.875" style="47" customWidth="1"/>
    <col min="2" max="2" width="13.25" style="47" customWidth="1"/>
    <col min="3" max="3" width="28.875" style="47" customWidth="1"/>
    <col min="4" max="4" width="13.75" style="47" customWidth="1"/>
    <col min="5" max="5" width="13.875" style="47" customWidth="1"/>
    <col min="6" max="6" width="15.625" style="47" customWidth="1"/>
    <col min="7" max="7" width="18.25" style="47" customWidth="1"/>
    <col min="8" max="8" width="17.625" style="47" customWidth="1"/>
    <col min="9" max="10" width="17.875" style="47" customWidth="1"/>
    <col min="11" max="253" width="9" style="47"/>
    <col min="254" max="254" width="32.875" style="47" customWidth="1"/>
    <col min="255" max="255" width="12.375" style="47" customWidth="1"/>
    <col min="256" max="256" width="23" style="47" customWidth="1"/>
    <col min="257" max="257" width="11.25" style="47" customWidth="1"/>
    <col min="258" max="258" width="13.875" style="47" customWidth="1"/>
    <col min="259" max="259" width="17.375" style="47" customWidth="1"/>
    <col min="260" max="260" width="15.25" style="47" customWidth="1"/>
    <col min="261" max="261" width="28" style="47" customWidth="1"/>
    <col min="262" max="262" width="15.625" style="47" customWidth="1"/>
    <col min="263" max="263" width="18.25" style="47" customWidth="1"/>
    <col min="264" max="264" width="17.625" style="47" customWidth="1"/>
    <col min="265" max="266" width="17.875" style="47" customWidth="1"/>
    <col min="267" max="509" width="9" style="47"/>
    <col min="510" max="510" width="32.875" style="47" customWidth="1"/>
    <col min="511" max="511" width="12.375" style="47" customWidth="1"/>
    <col min="512" max="512" width="23" style="47" customWidth="1"/>
    <col min="513" max="513" width="11.25" style="47" customWidth="1"/>
    <col min="514" max="514" width="13.875" style="47" customWidth="1"/>
    <col min="515" max="515" width="17.375" style="47" customWidth="1"/>
    <col min="516" max="516" width="15.25" style="47" customWidth="1"/>
    <col min="517" max="517" width="28" style="47" customWidth="1"/>
    <col min="518" max="518" width="15.625" style="47" customWidth="1"/>
    <col min="519" max="519" width="18.25" style="47" customWidth="1"/>
    <col min="520" max="520" width="17.625" style="47" customWidth="1"/>
    <col min="521" max="522" width="17.875" style="47" customWidth="1"/>
    <col min="523" max="765" width="9" style="47"/>
    <col min="766" max="766" width="32.875" style="47" customWidth="1"/>
    <col min="767" max="767" width="12.375" style="47" customWidth="1"/>
    <col min="768" max="768" width="23" style="47" customWidth="1"/>
    <col min="769" max="769" width="11.25" style="47" customWidth="1"/>
    <col min="770" max="770" width="13.875" style="47" customWidth="1"/>
    <col min="771" max="771" width="17.375" style="47" customWidth="1"/>
    <col min="772" max="772" width="15.25" style="47" customWidth="1"/>
    <col min="773" max="773" width="28" style="47" customWidth="1"/>
    <col min="774" max="774" width="15.625" style="47" customWidth="1"/>
    <col min="775" max="775" width="18.25" style="47" customWidth="1"/>
    <col min="776" max="776" width="17.625" style="47" customWidth="1"/>
    <col min="777" max="778" width="17.875" style="47" customWidth="1"/>
    <col min="779" max="1021" width="9" style="47"/>
    <col min="1022" max="1022" width="32.875" style="47" customWidth="1"/>
    <col min="1023" max="1023" width="12.375" style="47" customWidth="1"/>
    <col min="1024" max="1024" width="23" style="47" customWidth="1"/>
    <col min="1025" max="1025" width="11.25" style="47" customWidth="1"/>
    <col min="1026" max="1026" width="13.875" style="47" customWidth="1"/>
    <col min="1027" max="1027" width="17.375" style="47" customWidth="1"/>
    <col min="1028" max="1028" width="15.25" style="47" customWidth="1"/>
    <col min="1029" max="1029" width="28" style="47" customWidth="1"/>
    <col min="1030" max="1030" width="15.625" style="47" customWidth="1"/>
    <col min="1031" max="1031" width="18.25" style="47" customWidth="1"/>
    <col min="1032" max="1032" width="17.625" style="47" customWidth="1"/>
    <col min="1033" max="1034" width="17.875" style="47" customWidth="1"/>
    <col min="1035" max="1277" width="9" style="47"/>
    <col min="1278" max="1278" width="32.875" style="47" customWidth="1"/>
    <col min="1279" max="1279" width="12.375" style="47" customWidth="1"/>
    <col min="1280" max="1280" width="23" style="47" customWidth="1"/>
    <col min="1281" max="1281" width="11.25" style="47" customWidth="1"/>
    <col min="1282" max="1282" width="13.875" style="47" customWidth="1"/>
    <col min="1283" max="1283" width="17.375" style="47" customWidth="1"/>
    <col min="1284" max="1284" width="15.25" style="47" customWidth="1"/>
    <col min="1285" max="1285" width="28" style="47" customWidth="1"/>
    <col min="1286" max="1286" width="15.625" style="47" customWidth="1"/>
    <col min="1287" max="1287" width="18.25" style="47" customWidth="1"/>
    <col min="1288" max="1288" width="17.625" style="47" customWidth="1"/>
    <col min="1289" max="1290" width="17.875" style="47" customWidth="1"/>
    <col min="1291" max="1533" width="9" style="47"/>
    <col min="1534" max="1534" width="32.875" style="47" customWidth="1"/>
    <col min="1535" max="1535" width="12.375" style="47" customWidth="1"/>
    <col min="1536" max="1536" width="23" style="47" customWidth="1"/>
    <col min="1537" max="1537" width="11.25" style="47" customWidth="1"/>
    <col min="1538" max="1538" width="13.875" style="47" customWidth="1"/>
    <col min="1539" max="1539" width="17.375" style="47" customWidth="1"/>
    <col min="1540" max="1540" width="15.25" style="47" customWidth="1"/>
    <col min="1541" max="1541" width="28" style="47" customWidth="1"/>
    <col min="1542" max="1542" width="15.625" style="47" customWidth="1"/>
    <col min="1543" max="1543" width="18.25" style="47" customWidth="1"/>
    <col min="1544" max="1544" width="17.625" style="47" customWidth="1"/>
    <col min="1545" max="1546" width="17.875" style="47" customWidth="1"/>
    <col min="1547" max="1789" width="9" style="47"/>
    <col min="1790" max="1790" width="32.875" style="47" customWidth="1"/>
    <col min="1791" max="1791" width="12.375" style="47" customWidth="1"/>
    <col min="1792" max="1792" width="23" style="47" customWidth="1"/>
    <col min="1793" max="1793" width="11.25" style="47" customWidth="1"/>
    <col min="1794" max="1794" width="13.875" style="47" customWidth="1"/>
    <col min="1795" max="1795" width="17.375" style="47" customWidth="1"/>
    <col min="1796" max="1796" width="15.25" style="47" customWidth="1"/>
    <col min="1797" max="1797" width="28" style="47" customWidth="1"/>
    <col min="1798" max="1798" width="15.625" style="47" customWidth="1"/>
    <col min="1799" max="1799" width="18.25" style="47" customWidth="1"/>
    <col min="1800" max="1800" width="17.625" style="47" customWidth="1"/>
    <col min="1801" max="1802" width="17.875" style="47" customWidth="1"/>
    <col min="1803" max="2045" width="9" style="47"/>
    <col min="2046" max="2046" width="32.875" style="47" customWidth="1"/>
    <col min="2047" max="2047" width="12.375" style="47" customWidth="1"/>
    <col min="2048" max="2048" width="23" style="47" customWidth="1"/>
    <col min="2049" max="2049" width="11.25" style="47" customWidth="1"/>
    <col min="2050" max="2050" width="13.875" style="47" customWidth="1"/>
    <col min="2051" max="2051" width="17.375" style="47" customWidth="1"/>
    <col min="2052" max="2052" width="15.25" style="47" customWidth="1"/>
    <col min="2053" max="2053" width="28" style="47" customWidth="1"/>
    <col min="2054" max="2054" width="15.625" style="47" customWidth="1"/>
    <col min="2055" max="2055" width="18.25" style="47" customWidth="1"/>
    <col min="2056" max="2056" width="17.625" style="47" customWidth="1"/>
    <col min="2057" max="2058" width="17.875" style="47" customWidth="1"/>
    <col min="2059" max="2301" width="9" style="47"/>
    <col min="2302" max="2302" width="32.875" style="47" customWidth="1"/>
    <col min="2303" max="2303" width="12.375" style="47" customWidth="1"/>
    <col min="2304" max="2304" width="23" style="47" customWidth="1"/>
    <col min="2305" max="2305" width="11.25" style="47" customWidth="1"/>
    <col min="2306" max="2306" width="13.875" style="47" customWidth="1"/>
    <col min="2307" max="2307" width="17.375" style="47" customWidth="1"/>
    <col min="2308" max="2308" width="15.25" style="47" customWidth="1"/>
    <col min="2309" max="2309" width="28" style="47" customWidth="1"/>
    <col min="2310" max="2310" width="15.625" style="47" customWidth="1"/>
    <col min="2311" max="2311" width="18.25" style="47" customWidth="1"/>
    <col min="2312" max="2312" width="17.625" style="47" customWidth="1"/>
    <col min="2313" max="2314" width="17.875" style="47" customWidth="1"/>
    <col min="2315" max="2557" width="9" style="47"/>
    <col min="2558" max="2558" width="32.875" style="47" customWidth="1"/>
    <col min="2559" max="2559" width="12.375" style="47" customWidth="1"/>
    <col min="2560" max="2560" width="23" style="47" customWidth="1"/>
    <col min="2561" max="2561" width="11.25" style="47" customWidth="1"/>
    <col min="2562" max="2562" width="13.875" style="47" customWidth="1"/>
    <col min="2563" max="2563" width="17.375" style="47" customWidth="1"/>
    <col min="2564" max="2564" width="15.25" style="47" customWidth="1"/>
    <col min="2565" max="2565" width="28" style="47" customWidth="1"/>
    <col min="2566" max="2566" width="15.625" style="47" customWidth="1"/>
    <col min="2567" max="2567" width="18.25" style="47" customWidth="1"/>
    <col min="2568" max="2568" width="17.625" style="47" customWidth="1"/>
    <col min="2569" max="2570" width="17.875" style="47" customWidth="1"/>
    <col min="2571" max="2813" width="9" style="47"/>
    <col min="2814" max="2814" width="32.875" style="47" customWidth="1"/>
    <col min="2815" max="2815" width="12.375" style="47" customWidth="1"/>
    <col min="2816" max="2816" width="23" style="47" customWidth="1"/>
    <col min="2817" max="2817" width="11.25" style="47" customWidth="1"/>
    <col min="2818" max="2818" width="13.875" style="47" customWidth="1"/>
    <col min="2819" max="2819" width="17.375" style="47" customWidth="1"/>
    <col min="2820" max="2820" width="15.25" style="47" customWidth="1"/>
    <col min="2821" max="2821" width="28" style="47" customWidth="1"/>
    <col min="2822" max="2822" width="15.625" style="47" customWidth="1"/>
    <col min="2823" max="2823" width="18.25" style="47" customWidth="1"/>
    <col min="2824" max="2824" width="17.625" style="47" customWidth="1"/>
    <col min="2825" max="2826" width="17.875" style="47" customWidth="1"/>
    <col min="2827" max="3069" width="9" style="47"/>
    <col min="3070" max="3070" width="32.875" style="47" customWidth="1"/>
    <col min="3071" max="3071" width="12.375" style="47" customWidth="1"/>
    <col min="3072" max="3072" width="23" style="47" customWidth="1"/>
    <col min="3073" max="3073" width="11.25" style="47" customWidth="1"/>
    <col min="3074" max="3074" width="13.875" style="47" customWidth="1"/>
    <col min="3075" max="3075" width="17.375" style="47" customWidth="1"/>
    <col min="3076" max="3076" width="15.25" style="47" customWidth="1"/>
    <col min="3077" max="3077" width="28" style="47" customWidth="1"/>
    <col min="3078" max="3078" width="15.625" style="47" customWidth="1"/>
    <col min="3079" max="3079" width="18.25" style="47" customWidth="1"/>
    <col min="3080" max="3080" width="17.625" style="47" customWidth="1"/>
    <col min="3081" max="3082" width="17.875" style="47" customWidth="1"/>
    <col min="3083" max="3325" width="9" style="47"/>
    <col min="3326" max="3326" width="32.875" style="47" customWidth="1"/>
    <col min="3327" max="3327" width="12.375" style="47" customWidth="1"/>
    <col min="3328" max="3328" width="23" style="47" customWidth="1"/>
    <col min="3329" max="3329" width="11.25" style="47" customWidth="1"/>
    <col min="3330" max="3330" width="13.875" style="47" customWidth="1"/>
    <col min="3331" max="3331" width="17.375" style="47" customWidth="1"/>
    <col min="3332" max="3332" width="15.25" style="47" customWidth="1"/>
    <col min="3333" max="3333" width="28" style="47" customWidth="1"/>
    <col min="3334" max="3334" width="15.625" style="47" customWidth="1"/>
    <col min="3335" max="3335" width="18.25" style="47" customWidth="1"/>
    <col min="3336" max="3336" width="17.625" style="47" customWidth="1"/>
    <col min="3337" max="3338" width="17.875" style="47" customWidth="1"/>
    <col min="3339" max="3581" width="9" style="47"/>
    <col min="3582" max="3582" width="32.875" style="47" customWidth="1"/>
    <col min="3583" max="3583" width="12.375" style="47" customWidth="1"/>
    <col min="3584" max="3584" width="23" style="47" customWidth="1"/>
    <col min="3585" max="3585" width="11.25" style="47" customWidth="1"/>
    <col min="3586" max="3586" width="13.875" style="47" customWidth="1"/>
    <col min="3587" max="3587" width="17.375" style="47" customWidth="1"/>
    <col min="3588" max="3588" width="15.25" style="47" customWidth="1"/>
    <col min="3589" max="3589" width="28" style="47" customWidth="1"/>
    <col min="3590" max="3590" width="15.625" style="47" customWidth="1"/>
    <col min="3591" max="3591" width="18.25" style="47" customWidth="1"/>
    <col min="3592" max="3592" width="17.625" style="47" customWidth="1"/>
    <col min="3593" max="3594" width="17.875" style="47" customWidth="1"/>
    <col min="3595" max="3837" width="9" style="47"/>
    <col min="3838" max="3838" width="32.875" style="47" customWidth="1"/>
    <col min="3839" max="3839" width="12.375" style="47" customWidth="1"/>
    <col min="3840" max="3840" width="23" style="47" customWidth="1"/>
    <col min="3841" max="3841" width="11.25" style="47" customWidth="1"/>
    <col min="3842" max="3842" width="13.875" style="47" customWidth="1"/>
    <col min="3843" max="3843" width="17.375" style="47" customWidth="1"/>
    <col min="3844" max="3844" width="15.25" style="47" customWidth="1"/>
    <col min="3845" max="3845" width="28" style="47" customWidth="1"/>
    <col min="3846" max="3846" width="15.625" style="47" customWidth="1"/>
    <col min="3847" max="3847" width="18.25" style="47" customWidth="1"/>
    <col min="3848" max="3848" width="17.625" style="47" customWidth="1"/>
    <col min="3849" max="3850" width="17.875" style="47" customWidth="1"/>
    <col min="3851" max="4093" width="9" style="47"/>
    <col min="4094" max="4094" width="32.875" style="47" customWidth="1"/>
    <col min="4095" max="4095" width="12.375" style="47" customWidth="1"/>
    <col min="4096" max="4096" width="23" style="47" customWidth="1"/>
    <col min="4097" max="4097" width="11.25" style="47" customWidth="1"/>
    <col min="4098" max="4098" width="13.875" style="47" customWidth="1"/>
    <col min="4099" max="4099" width="17.375" style="47" customWidth="1"/>
    <col min="4100" max="4100" width="15.25" style="47" customWidth="1"/>
    <col min="4101" max="4101" width="28" style="47" customWidth="1"/>
    <col min="4102" max="4102" width="15.625" style="47" customWidth="1"/>
    <col min="4103" max="4103" width="18.25" style="47" customWidth="1"/>
    <col min="4104" max="4104" width="17.625" style="47" customWidth="1"/>
    <col min="4105" max="4106" width="17.875" style="47" customWidth="1"/>
    <col min="4107" max="4349" width="9" style="47"/>
    <col min="4350" max="4350" width="32.875" style="47" customWidth="1"/>
    <col min="4351" max="4351" width="12.375" style="47" customWidth="1"/>
    <col min="4352" max="4352" width="23" style="47" customWidth="1"/>
    <col min="4353" max="4353" width="11.25" style="47" customWidth="1"/>
    <col min="4354" max="4354" width="13.875" style="47" customWidth="1"/>
    <col min="4355" max="4355" width="17.375" style="47" customWidth="1"/>
    <col min="4356" max="4356" width="15.25" style="47" customWidth="1"/>
    <col min="4357" max="4357" width="28" style="47" customWidth="1"/>
    <col min="4358" max="4358" width="15.625" style="47" customWidth="1"/>
    <col min="4359" max="4359" width="18.25" style="47" customWidth="1"/>
    <col min="4360" max="4360" width="17.625" style="47" customWidth="1"/>
    <col min="4361" max="4362" width="17.875" style="47" customWidth="1"/>
    <col min="4363" max="4605" width="9" style="47"/>
    <col min="4606" max="4606" width="32.875" style="47" customWidth="1"/>
    <col min="4607" max="4607" width="12.375" style="47" customWidth="1"/>
    <col min="4608" max="4608" width="23" style="47" customWidth="1"/>
    <col min="4609" max="4609" width="11.25" style="47" customWidth="1"/>
    <col min="4610" max="4610" width="13.875" style="47" customWidth="1"/>
    <col min="4611" max="4611" width="17.375" style="47" customWidth="1"/>
    <col min="4612" max="4612" width="15.25" style="47" customWidth="1"/>
    <col min="4613" max="4613" width="28" style="47" customWidth="1"/>
    <col min="4614" max="4614" width="15.625" style="47" customWidth="1"/>
    <col min="4615" max="4615" width="18.25" style="47" customWidth="1"/>
    <col min="4616" max="4616" width="17.625" style="47" customWidth="1"/>
    <col min="4617" max="4618" width="17.875" style="47" customWidth="1"/>
    <col min="4619" max="4861" width="9" style="47"/>
    <col min="4862" max="4862" width="32.875" style="47" customWidth="1"/>
    <col min="4863" max="4863" width="12.375" style="47" customWidth="1"/>
    <col min="4864" max="4864" width="23" style="47" customWidth="1"/>
    <col min="4865" max="4865" width="11.25" style="47" customWidth="1"/>
    <col min="4866" max="4866" width="13.875" style="47" customWidth="1"/>
    <col min="4867" max="4867" width="17.375" style="47" customWidth="1"/>
    <col min="4868" max="4868" width="15.25" style="47" customWidth="1"/>
    <col min="4869" max="4869" width="28" style="47" customWidth="1"/>
    <col min="4870" max="4870" width="15.625" style="47" customWidth="1"/>
    <col min="4871" max="4871" width="18.25" style="47" customWidth="1"/>
    <col min="4872" max="4872" width="17.625" style="47" customWidth="1"/>
    <col min="4873" max="4874" width="17.875" style="47" customWidth="1"/>
    <col min="4875" max="5117" width="9" style="47"/>
    <col min="5118" max="5118" width="32.875" style="47" customWidth="1"/>
    <col min="5119" max="5119" width="12.375" style="47" customWidth="1"/>
    <col min="5120" max="5120" width="23" style="47" customWidth="1"/>
    <col min="5121" max="5121" width="11.25" style="47" customWidth="1"/>
    <col min="5122" max="5122" width="13.875" style="47" customWidth="1"/>
    <col min="5123" max="5123" width="17.375" style="47" customWidth="1"/>
    <col min="5124" max="5124" width="15.25" style="47" customWidth="1"/>
    <col min="5125" max="5125" width="28" style="47" customWidth="1"/>
    <col min="5126" max="5126" width="15.625" style="47" customWidth="1"/>
    <col min="5127" max="5127" width="18.25" style="47" customWidth="1"/>
    <col min="5128" max="5128" width="17.625" style="47" customWidth="1"/>
    <col min="5129" max="5130" width="17.875" style="47" customWidth="1"/>
    <col min="5131" max="5373" width="9" style="47"/>
    <col min="5374" max="5374" width="32.875" style="47" customWidth="1"/>
    <col min="5375" max="5375" width="12.375" style="47" customWidth="1"/>
    <col min="5376" max="5376" width="23" style="47" customWidth="1"/>
    <col min="5377" max="5377" width="11.25" style="47" customWidth="1"/>
    <col min="5378" max="5378" width="13.875" style="47" customWidth="1"/>
    <col min="5379" max="5379" width="17.375" style="47" customWidth="1"/>
    <col min="5380" max="5380" width="15.25" style="47" customWidth="1"/>
    <col min="5381" max="5381" width="28" style="47" customWidth="1"/>
    <col min="5382" max="5382" width="15.625" style="47" customWidth="1"/>
    <col min="5383" max="5383" width="18.25" style="47" customWidth="1"/>
    <col min="5384" max="5384" width="17.625" style="47" customWidth="1"/>
    <col min="5385" max="5386" width="17.875" style="47" customWidth="1"/>
    <col min="5387" max="5629" width="9" style="47"/>
    <col min="5630" max="5630" width="32.875" style="47" customWidth="1"/>
    <col min="5631" max="5631" width="12.375" style="47" customWidth="1"/>
    <col min="5632" max="5632" width="23" style="47" customWidth="1"/>
    <col min="5633" max="5633" width="11.25" style="47" customWidth="1"/>
    <col min="5634" max="5634" width="13.875" style="47" customWidth="1"/>
    <col min="5635" max="5635" width="17.375" style="47" customWidth="1"/>
    <col min="5636" max="5636" width="15.25" style="47" customWidth="1"/>
    <col min="5637" max="5637" width="28" style="47" customWidth="1"/>
    <col min="5638" max="5638" width="15.625" style="47" customWidth="1"/>
    <col min="5639" max="5639" width="18.25" style="47" customWidth="1"/>
    <col min="5640" max="5640" width="17.625" style="47" customWidth="1"/>
    <col min="5641" max="5642" width="17.875" style="47" customWidth="1"/>
    <col min="5643" max="5885" width="9" style="47"/>
    <col min="5886" max="5886" width="32.875" style="47" customWidth="1"/>
    <col min="5887" max="5887" width="12.375" style="47" customWidth="1"/>
    <col min="5888" max="5888" width="23" style="47" customWidth="1"/>
    <col min="5889" max="5889" width="11.25" style="47" customWidth="1"/>
    <col min="5890" max="5890" width="13.875" style="47" customWidth="1"/>
    <col min="5891" max="5891" width="17.375" style="47" customWidth="1"/>
    <col min="5892" max="5892" width="15.25" style="47" customWidth="1"/>
    <col min="5893" max="5893" width="28" style="47" customWidth="1"/>
    <col min="5894" max="5894" width="15.625" style="47" customWidth="1"/>
    <col min="5895" max="5895" width="18.25" style="47" customWidth="1"/>
    <col min="5896" max="5896" width="17.625" style="47" customWidth="1"/>
    <col min="5897" max="5898" width="17.875" style="47" customWidth="1"/>
    <col min="5899" max="6141" width="9" style="47"/>
    <col min="6142" max="6142" width="32.875" style="47" customWidth="1"/>
    <col min="6143" max="6143" width="12.375" style="47" customWidth="1"/>
    <col min="6144" max="6144" width="23" style="47" customWidth="1"/>
    <col min="6145" max="6145" width="11.25" style="47" customWidth="1"/>
    <col min="6146" max="6146" width="13.875" style="47" customWidth="1"/>
    <col min="6147" max="6147" width="17.375" style="47" customWidth="1"/>
    <col min="6148" max="6148" width="15.25" style="47" customWidth="1"/>
    <col min="6149" max="6149" width="28" style="47" customWidth="1"/>
    <col min="6150" max="6150" width="15.625" style="47" customWidth="1"/>
    <col min="6151" max="6151" width="18.25" style="47" customWidth="1"/>
    <col min="6152" max="6152" width="17.625" style="47" customWidth="1"/>
    <col min="6153" max="6154" width="17.875" style="47" customWidth="1"/>
    <col min="6155" max="6397" width="9" style="47"/>
    <col min="6398" max="6398" width="32.875" style="47" customWidth="1"/>
    <col min="6399" max="6399" width="12.375" style="47" customWidth="1"/>
    <col min="6400" max="6400" width="23" style="47" customWidth="1"/>
    <col min="6401" max="6401" width="11.25" style="47" customWidth="1"/>
    <col min="6402" max="6402" width="13.875" style="47" customWidth="1"/>
    <col min="6403" max="6403" width="17.375" style="47" customWidth="1"/>
    <col min="6404" max="6404" width="15.25" style="47" customWidth="1"/>
    <col min="6405" max="6405" width="28" style="47" customWidth="1"/>
    <col min="6406" max="6406" width="15.625" style="47" customWidth="1"/>
    <col min="6407" max="6407" width="18.25" style="47" customWidth="1"/>
    <col min="6408" max="6408" width="17.625" style="47" customWidth="1"/>
    <col min="6409" max="6410" width="17.875" style="47" customWidth="1"/>
    <col min="6411" max="6653" width="9" style="47"/>
    <col min="6654" max="6654" width="32.875" style="47" customWidth="1"/>
    <col min="6655" max="6655" width="12.375" style="47" customWidth="1"/>
    <col min="6656" max="6656" width="23" style="47" customWidth="1"/>
    <col min="6657" max="6657" width="11.25" style="47" customWidth="1"/>
    <col min="6658" max="6658" width="13.875" style="47" customWidth="1"/>
    <col min="6659" max="6659" width="17.375" style="47" customWidth="1"/>
    <col min="6660" max="6660" width="15.25" style="47" customWidth="1"/>
    <col min="6661" max="6661" width="28" style="47" customWidth="1"/>
    <col min="6662" max="6662" width="15.625" style="47" customWidth="1"/>
    <col min="6663" max="6663" width="18.25" style="47" customWidth="1"/>
    <col min="6664" max="6664" width="17.625" style="47" customWidth="1"/>
    <col min="6665" max="6666" width="17.875" style="47" customWidth="1"/>
    <col min="6667" max="6909" width="9" style="47"/>
    <col min="6910" max="6910" width="32.875" style="47" customWidth="1"/>
    <col min="6911" max="6911" width="12.375" style="47" customWidth="1"/>
    <col min="6912" max="6912" width="23" style="47" customWidth="1"/>
    <col min="6913" max="6913" width="11.25" style="47" customWidth="1"/>
    <col min="6914" max="6914" width="13.875" style="47" customWidth="1"/>
    <col min="6915" max="6915" width="17.375" style="47" customWidth="1"/>
    <col min="6916" max="6916" width="15.25" style="47" customWidth="1"/>
    <col min="6917" max="6917" width="28" style="47" customWidth="1"/>
    <col min="6918" max="6918" width="15.625" style="47" customWidth="1"/>
    <col min="6919" max="6919" width="18.25" style="47" customWidth="1"/>
    <col min="6920" max="6920" width="17.625" style="47" customWidth="1"/>
    <col min="6921" max="6922" width="17.875" style="47" customWidth="1"/>
    <col min="6923" max="7165" width="9" style="47"/>
    <col min="7166" max="7166" width="32.875" style="47" customWidth="1"/>
    <col min="7167" max="7167" width="12.375" style="47" customWidth="1"/>
    <col min="7168" max="7168" width="23" style="47" customWidth="1"/>
    <col min="7169" max="7169" width="11.25" style="47" customWidth="1"/>
    <col min="7170" max="7170" width="13.875" style="47" customWidth="1"/>
    <col min="7171" max="7171" width="17.375" style="47" customWidth="1"/>
    <col min="7172" max="7172" width="15.25" style="47" customWidth="1"/>
    <col min="7173" max="7173" width="28" style="47" customWidth="1"/>
    <col min="7174" max="7174" width="15.625" style="47" customWidth="1"/>
    <col min="7175" max="7175" width="18.25" style="47" customWidth="1"/>
    <col min="7176" max="7176" width="17.625" style="47" customWidth="1"/>
    <col min="7177" max="7178" width="17.875" style="47" customWidth="1"/>
    <col min="7179" max="7421" width="9" style="47"/>
    <col min="7422" max="7422" width="32.875" style="47" customWidth="1"/>
    <col min="7423" max="7423" width="12.375" style="47" customWidth="1"/>
    <col min="7424" max="7424" width="23" style="47" customWidth="1"/>
    <col min="7425" max="7425" width="11.25" style="47" customWidth="1"/>
    <col min="7426" max="7426" width="13.875" style="47" customWidth="1"/>
    <col min="7427" max="7427" width="17.375" style="47" customWidth="1"/>
    <col min="7428" max="7428" width="15.25" style="47" customWidth="1"/>
    <col min="7429" max="7429" width="28" style="47" customWidth="1"/>
    <col min="7430" max="7430" width="15.625" style="47" customWidth="1"/>
    <col min="7431" max="7431" width="18.25" style="47" customWidth="1"/>
    <col min="7432" max="7432" width="17.625" style="47" customWidth="1"/>
    <col min="7433" max="7434" width="17.875" style="47" customWidth="1"/>
    <col min="7435" max="7677" width="9" style="47"/>
    <col min="7678" max="7678" width="32.875" style="47" customWidth="1"/>
    <col min="7679" max="7679" width="12.375" style="47" customWidth="1"/>
    <col min="7680" max="7680" width="23" style="47" customWidth="1"/>
    <col min="7681" max="7681" width="11.25" style="47" customWidth="1"/>
    <col min="7682" max="7682" width="13.875" style="47" customWidth="1"/>
    <col min="7683" max="7683" width="17.375" style="47" customWidth="1"/>
    <col min="7684" max="7684" width="15.25" style="47" customWidth="1"/>
    <col min="7685" max="7685" width="28" style="47" customWidth="1"/>
    <col min="7686" max="7686" width="15.625" style="47" customWidth="1"/>
    <col min="7687" max="7687" width="18.25" style="47" customWidth="1"/>
    <col min="7688" max="7688" width="17.625" style="47" customWidth="1"/>
    <col min="7689" max="7690" width="17.875" style="47" customWidth="1"/>
    <col min="7691" max="7933" width="9" style="47"/>
    <col min="7934" max="7934" width="32.875" style="47" customWidth="1"/>
    <col min="7935" max="7935" width="12.375" style="47" customWidth="1"/>
    <col min="7936" max="7936" width="23" style="47" customWidth="1"/>
    <col min="7937" max="7937" width="11.25" style="47" customWidth="1"/>
    <col min="7938" max="7938" width="13.875" style="47" customWidth="1"/>
    <col min="7939" max="7939" width="17.375" style="47" customWidth="1"/>
    <col min="7940" max="7940" width="15.25" style="47" customWidth="1"/>
    <col min="7941" max="7941" width="28" style="47" customWidth="1"/>
    <col min="7942" max="7942" width="15.625" style="47" customWidth="1"/>
    <col min="7943" max="7943" width="18.25" style="47" customWidth="1"/>
    <col min="7944" max="7944" width="17.625" style="47" customWidth="1"/>
    <col min="7945" max="7946" width="17.875" style="47" customWidth="1"/>
    <col min="7947" max="8189" width="9" style="47"/>
    <col min="8190" max="8190" width="32.875" style="47" customWidth="1"/>
    <col min="8191" max="8191" width="12.375" style="47" customWidth="1"/>
    <col min="8192" max="8192" width="23" style="47" customWidth="1"/>
    <col min="8193" max="8193" width="11.25" style="47" customWidth="1"/>
    <col min="8194" max="8194" width="13.875" style="47" customWidth="1"/>
    <col min="8195" max="8195" width="17.375" style="47" customWidth="1"/>
    <col min="8196" max="8196" width="15.25" style="47" customWidth="1"/>
    <col min="8197" max="8197" width="28" style="47" customWidth="1"/>
    <col min="8198" max="8198" width="15.625" style="47" customWidth="1"/>
    <col min="8199" max="8199" width="18.25" style="47" customWidth="1"/>
    <col min="8200" max="8200" width="17.625" style="47" customWidth="1"/>
    <col min="8201" max="8202" width="17.875" style="47" customWidth="1"/>
    <col min="8203" max="8445" width="9" style="47"/>
    <col min="8446" max="8446" width="32.875" style="47" customWidth="1"/>
    <col min="8447" max="8447" width="12.375" style="47" customWidth="1"/>
    <col min="8448" max="8448" width="23" style="47" customWidth="1"/>
    <col min="8449" max="8449" width="11.25" style="47" customWidth="1"/>
    <col min="8450" max="8450" width="13.875" style="47" customWidth="1"/>
    <col min="8451" max="8451" width="17.375" style="47" customWidth="1"/>
    <col min="8452" max="8452" width="15.25" style="47" customWidth="1"/>
    <col min="8453" max="8453" width="28" style="47" customWidth="1"/>
    <col min="8454" max="8454" width="15.625" style="47" customWidth="1"/>
    <col min="8455" max="8455" width="18.25" style="47" customWidth="1"/>
    <col min="8456" max="8456" width="17.625" style="47" customWidth="1"/>
    <col min="8457" max="8458" width="17.875" style="47" customWidth="1"/>
    <col min="8459" max="8701" width="9" style="47"/>
    <col min="8702" max="8702" width="32.875" style="47" customWidth="1"/>
    <col min="8703" max="8703" width="12.375" style="47" customWidth="1"/>
    <col min="8704" max="8704" width="23" style="47" customWidth="1"/>
    <col min="8705" max="8705" width="11.25" style="47" customWidth="1"/>
    <col min="8706" max="8706" width="13.875" style="47" customWidth="1"/>
    <col min="8707" max="8707" width="17.375" style="47" customWidth="1"/>
    <col min="8708" max="8708" width="15.25" style="47" customWidth="1"/>
    <col min="8709" max="8709" width="28" style="47" customWidth="1"/>
    <col min="8710" max="8710" width="15.625" style="47" customWidth="1"/>
    <col min="8711" max="8711" width="18.25" style="47" customWidth="1"/>
    <col min="8712" max="8712" width="17.625" style="47" customWidth="1"/>
    <col min="8713" max="8714" width="17.875" style="47" customWidth="1"/>
    <col min="8715" max="8957" width="9" style="47"/>
    <col min="8958" max="8958" width="32.875" style="47" customWidth="1"/>
    <col min="8959" max="8959" width="12.375" style="47" customWidth="1"/>
    <col min="8960" max="8960" width="23" style="47" customWidth="1"/>
    <col min="8961" max="8961" width="11.25" style="47" customWidth="1"/>
    <col min="8962" max="8962" width="13.875" style="47" customWidth="1"/>
    <col min="8963" max="8963" width="17.375" style="47" customWidth="1"/>
    <col min="8964" max="8964" width="15.25" style="47" customWidth="1"/>
    <col min="8965" max="8965" width="28" style="47" customWidth="1"/>
    <col min="8966" max="8966" width="15.625" style="47" customWidth="1"/>
    <col min="8967" max="8967" width="18.25" style="47" customWidth="1"/>
    <col min="8968" max="8968" width="17.625" style="47" customWidth="1"/>
    <col min="8969" max="8970" width="17.875" style="47" customWidth="1"/>
    <col min="8971" max="9213" width="9" style="47"/>
    <col min="9214" max="9214" width="32.875" style="47" customWidth="1"/>
    <col min="9215" max="9215" width="12.375" style="47" customWidth="1"/>
    <col min="9216" max="9216" width="23" style="47" customWidth="1"/>
    <col min="9217" max="9217" width="11.25" style="47" customWidth="1"/>
    <col min="9218" max="9218" width="13.875" style="47" customWidth="1"/>
    <col min="9219" max="9219" width="17.375" style="47" customWidth="1"/>
    <col min="9220" max="9220" width="15.25" style="47" customWidth="1"/>
    <col min="9221" max="9221" width="28" style="47" customWidth="1"/>
    <col min="9222" max="9222" width="15.625" style="47" customWidth="1"/>
    <col min="9223" max="9223" width="18.25" style="47" customWidth="1"/>
    <col min="9224" max="9224" width="17.625" style="47" customWidth="1"/>
    <col min="9225" max="9226" width="17.875" style="47" customWidth="1"/>
    <col min="9227" max="9469" width="9" style="47"/>
    <col min="9470" max="9470" width="32.875" style="47" customWidth="1"/>
    <col min="9471" max="9471" width="12.375" style="47" customWidth="1"/>
    <col min="9472" max="9472" width="23" style="47" customWidth="1"/>
    <col min="9473" max="9473" width="11.25" style="47" customWidth="1"/>
    <col min="9474" max="9474" width="13.875" style="47" customWidth="1"/>
    <col min="9475" max="9475" width="17.375" style="47" customWidth="1"/>
    <col min="9476" max="9476" width="15.25" style="47" customWidth="1"/>
    <col min="9477" max="9477" width="28" style="47" customWidth="1"/>
    <col min="9478" max="9478" width="15.625" style="47" customWidth="1"/>
    <col min="9479" max="9479" width="18.25" style="47" customWidth="1"/>
    <col min="9480" max="9480" width="17.625" style="47" customWidth="1"/>
    <col min="9481" max="9482" width="17.875" style="47" customWidth="1"/>
    <col min="9483" max="9725" width="9" style="47"/>
    <col min="9726" max="9726" width="32.875" style="47" customWidth="1"/>
    <col min="9727" max="9727" width="12.375" style="47" customWidth="1"/>
    <col min="9728" max="9728" width="23" style="47" customWidth="1"/>
    <col min="9729" max="9729" width="11.25" style="47" customWidth="1"/>
    <col min="9730" max="9730" width="13.875" style="47" customWidth="1"/>
    <col min="9731" max="9731" width="17.375" style="47" customWidth="1"/>
    <col min="9732" max="9732" width="15.25" style="47" customWidth="1"/>
    <col min="9733" max="9733" width="28" style="47" customWidth="1"/>
    <col min="9734" max="9734" width="15.625" style="47" customWidth="1"/>
    <col min="9735" max="9735" width="18.25" style="47" customWidth="1"/>
    <col min="9736" max="9736" width="17.625" style="47" customWidth="1"/>
    <col min="9737" max="9738" width="17.875" style="47" customWidth="1"/>
    <col min="9739" max="9981" width="9" style="47"/>
    <col min="9982" max="9982" width="32.875" style="47" customWidth="1"/>
    <col min="9983" max="9983" width="12.375" style="47" customWidth="1"/>
    <col min="9984" max="9984" width="23" style="47" customWidth="1"/>
    <col min="9985" max="9985" width="11.25" style="47" customWidth="1"/>
    <col min="9986" max="9986" width="13.875" style="47" customWidth="1"/>
    <col min="9987" max="9987" width="17.375" style="47" customWidth="1"/>
    <col min="9988" max="9988" width="15.25" style="47" customWidth="1"/>
    <col min="9989" max="9989" width="28" style="47" customWidth="1"/>
    <col min="9990" max="9990" width="15.625" style="47" customWidth="1"/>
    <col min="9991" max="9991" width="18.25" style="47" customWidth="1"/>
    <col min="9992" max="9992" width="17.625" style="47" customWidth="1"/>
    <col min="9993" max="9994" width="17.875" style="47" customWidth="1"/>
    <col min="9995" max="10237" width="9" style="47"/>
    <col min="10238" max="10238" width="32.875" style="47" customWidth="1"/>
    <col min="10239" max="10239" width="12.375" style="47" customWidth="1"/>
    <col min="10240" max="10240" width="23" style="47" customWidth="1"/>
    <col min="10241" max="10241" width="11.25" style="47" customWidth="1"/>
    <col min="10242" max="10242" width="13.875" style="47" customWidth="1"/>
    <col min="10243" max="10243" width="17.375" style="47" customWidth="1"/>
    <col min="10244" max="10244" width="15.25" style="47" customWidth="1"/>
    <col min="10245" max="10245" width="28" style="47" customWidth="1"/>
    <col min="10246" max="10246" width="15.625" style="47" customWidth="1"/>
    <col min="10247" max="10247" width="18.25" style="47" customWidth="1"/>
    <col min="10248" max="10248" width="17.625" style="47" customWidth="1"/>
    <col min="10249" max="10250" width="17.875" style="47" customWidth="1"/>
    <col min="10251" max="10493" width="9" style="47"/>
    <col min="10494" max="10494" width="32.875" style="47" customWidth="1"/>
    <col min="10495" max="10495" width="12.375" style="47" customWidth="1"/>
    <col min="10496" max="10496" width="23" style="47" customWidth="1"/>
    <col min="10497" max="10497" width="11.25" style="47" customWidth="1"/>
    <col min="10498" max="10498" width="13.875" style="47" customWidth="1"/>
    <col min="10499" max="10499" width="17.375" style="47" customWidth="1"/>
    <col min="10500" max="10500" width="15.25" style="47" customWidth="1"/>
    <col min="10501" max="10501" width="28" style="47" customWidth="1"/>
    <col min="10502" max="10502" width="15.625" style="47" customWidth="1"/>
    <col min="10503" max="10503" width="18.25" style="47" customWidth="1"/>
    <col min="10504" max="10504" width="17.625" style="47" customWidth="1"/>
    <col min="10505" max="10506" width="17.875" style="47" customWidth="1"/>
    <col min="10507" max="10749" width="9" style="47"/>
    <col min="10750" max="10750" width="32.875" style="47" customWidth="1"/>
    <col min="10751" max="10751" width="12.375" style="47" customWidth="1"/>
    <col min="10752" max="10752" width="23" style="47" customWidth="1"/>
    <col min="10753" max="10753" width="11.25" style="47" customWidth="1"/>
    <col min="10754" max="10754" width="13.875" style="47" customWidth="1"/>
    <col min="10755" max="10755" width="17.375" style="47" customWidth="1"/>
    <col min="10756" max="10756" width="15.25" style="47" customWidth="1"/>
    <col min="10757" max="10757" width="28" style="47" customWidth="1"/>
    <col min="10758" max="10758" width="15.625" style="47" customWidth="1"/>
    <col min="10759" max="10759" width="18.25" style="47" customWidth="1"/>
    <col min="10760" max="10760" width="17.625" style="47" customWidth="1"/>
    <col min="10761" max="10762" width="17.875" style="47" customWidth="1"/>
    <col min="10763" max="11005" width="9" style="47"/>
    <col min="11006" max="11006" width="32.875" style="47" customWidth="1"/>
    <col min="11007" max="11007" width="12.375" style="47" customWidth="1"/>
    <col min="11008" max="11008" width="23" style="47" customWidth="1"/>
    <col min="11009" max="11009" width="11.25" style="47" customWidth="1"/>
    <col min="11010" max="11010" width="13.875" style="47" customWidth="1"/>
    <col min="11011" max="11011" width="17.375" style="47" customWidth="1"/>
    <col min="11012" max="11012" width="15.25" style="47" customWidth="1"/>
    <col min="11013" max="11013" width="28" style="47" customWidth="1"/>
    <col min="11014" max="11014" width="15.625" style="47" customWidth="1"/>
    <col min="11015" max="11015" width="18.25" style="47" customWidth="1"/>
    <col min="11016" max="11016" width="17.625" style="47" customWidth="1"/>
    <col min="11017" max="11018" width="17.875" style="47" customWidth="1"/>
    <col min="11019" max="11261" width="9" style="47"/>
    <col min="11262" max="11262" width="32.875" style="47" customWidth="1"/>
    <col min="11263" max="11263" width="12.375" style="47" customWidth="1"/>
    <col min="11264" max="11264" width="23" style="47" customWidth="1"/>
    <col min="11265" max="11265" width="11.25" style="47" customWidth="1"/>
    <col min="11266" max="11266" width="13.875" style="47" customWidth="1"/>
    <col min="11267" max="11267" width="17.375" style="47" customWidth="1"/>
    <col min="11268" max="11268" width="15.25" style="47" customWidth="1"/>
    <col min="11269" max="11269" width="28" style="47" customWidth="1"/>
    <col min="11270" max="11270" width="15.625" style="47" customWidth="1"/>
    <col min="11271" max="11271" width="18.25" style="47" customWidth="1"/>
    <col min="11272" max="11272" width="17.625" style="47" customWidth="1"/>
    <col min="11273" max="11274" width="17.875" style="47" customWidth="1"/>
    <col min="11275" max="11517" width="9" style="47"/>
    <col min="11518" max="11518" width="32.875" style="47" customWidth="1"/>
    <col min="11519" max="11519" width="12.375" style="47" customWidth="1"/>
    <col min="11520" max="11520" width="23" style="47" customWidth="1"/>
    <col min="11521" max="11521" width="11.25" style="47" customWidth="1"/>
    <col min="11522" max="11522" width="13.875" style="47" customWidth="1"/>
    <col min="11523" max="11523" width="17.375" style="47" customWidth="1"/>
    <col min="11524" max="11524" width="15.25" style="47" customWidth="1"/>
    <col min="11525" max="11525" width="28" style="47" customWidth="1"/>
    <col min="11526" max="11526" width="15.625" style="47" customWidth="1"/>
    <col min="11527" max="11527" width="18.25" style="47" customWidth="1"/>
    <col min="11528" max="11528" width="17.625" style="47" customWidth="1"/>
    <col min="11529" max="11530" width="17.875" style="47" customWidth="1"/>
    <col min="11531" max="11773" width="9" style="47"/>
    <col min="11774" max="11774" width="32.875" style="47" customWidth="1"/>
    <col min="11775" max="11775" width="12.375" style="47" customWidth="1"/>
    <col min="11776" max="11776" width="23" style="47" customWidth="1"/>
    <col min="11777" max="11777" width="11.25" style="47" customWidth="1"/>
    <col min="11778" max="11778" width="13.875" style="47" customWidth="1"/>
    <col min="11779" max="11779" width="17.375" style="47" customWidth="1"/>
    <col min="11780" max="11780" width="15.25" style="47" customWidth="1"/>
    <col min="11781" max="11781" width="28" style="47" customWidth="1"/>
    <col min="11782" max="11782" width="15.625" style="47" customWidth="1"/>
    <col min="11783" max="11783" width="18.25" style="47" customWidth="1"/>
    <col min="11784" max="11784" width="17.625" style="47" customWidth="1"/>
    <col min="11785" max="11786" width="17.875" style="47" customWidth="1"/>
    <col min="11787" max="12029" width="9" style="47"/>
    <col min="12030" max="12030" width="32.875" style="47" customWidth="1"/>
    <col min="12031" max="12031" width="12.375" style="47" customWidth="1"/>
    <col min="12032" max="12032" width="23" style="47" customWidth="1"/>
    <col min="12033" max="12033" width="11.25" style="47" customWidth="1"/>
    <col min="12034" max="12034" width="13.875" style="47" customWidth="1"/>
    <col min="12035" max="12035" width="17.375" style="47" customWidth="1"/>
    <col min="12036" max="12036" width="15.25" style="47" customWidth="1"/>
    <col min="12037" max="12037" width="28" style="47" customWidth="1"/>
    <col min="12038" max="12038" width="15.625" style="47" customWidth="1"/>
    <col min="12039" max="12039" width="18.25" style="47" customWidth="1"/>
    <col min="12040" max="12040" width="17.625" style="47" customWidth="1"/>
    <col min="12041" max="12042" width="17.875" style="47" customWidth="1"/>
    <col min="12043" max="12285" width="9" style="47"/>
    <col min="12286" max="12286" width="32.875" style="47" customWidth="1"/>
    <col min="12287" max="12287" width="12.375" style="47" customWidth="1"/>
    <col min="12288" max="12288" width="23" style="47" customWidth="1"/>
    <col min="12289" max="12289" width="11.25" style="47" customWidth="1"/>
    <col min="12290" max="12290" width="13.875" style="47" customWidth="1"/>
    <col min="12291" max="12291" width="17.375" style="47" customWidth="1"/>
    <col min="12292" max="12292" width="15.25" style="47" customWidth="1"/>
    <col min="12293" max="12293" width="28" style="47" customWidth="1"/>
    <col min="12294" max="12294" width="15.625" style="47" customWidth="1"/>
    <col min="12295" max="12295" width="18.25" style="47" customWidth="1"/>
    <col min="12296" max="12296" width="17.625" style="47" customWidth="1"/>
    <col min="12297" max="12298" width="17.875" style="47" customWidth="1"/>
    <col min="12299" max="12541" width="9" style="47"/>
    <col min="12542" max="12542" width="32.875" style="47" customWidth="1"/>
    <col min="12543" max="12543" width="12.375" style="47" customWidth="1"/>
    <col min="12544" max="12544" width="23" style="47" customWidth="1"/>
    <col min="12545" max="12545" width="11.25" style="47" customWidth="1"/>
    <col min="12546" max="12546" width="13.875" style="47" customWidth="1"/>
    <col min="12547" max="12547" width="17.375" style="47" customWidth="1"/>
    <col min="12548" max="12548" width="15.25" style="47" customWidth="1"/>
    <col min="12549" max="12549" width="28" style="47" customWidth="1"/>
    <col min="12550" max="12550" width="15.625" style="47" customWidth="1"/>
    <col min="12551" max="12551" width="18.25" style="47" customWidth="1"/>
    <col min="12552" max="12552" width="17.625" style="47" customWidth="1"/>
    <col min="12553" max="12554" width="17.875" style="47" customWidth="1"/>
    <col min="12555" max="12797" width="9" style="47"/>
    <col min="12798" max="12798" width="32.875" style="47" customWidth="1"/>
    <col min="12799" max="12799" width="12.375" style="47" customWidth="1"/>
    <col min="12800" max="12800" width="23" style="47" customWidth="1"/>
    <col min="12801" max="12801" width="11.25" style="47" customWidth="1"/>
    <col min="12802" max="12802" width="13.875" style="47" customWidth="1"/>
    <col min="12803" max="12803" width="17.375" style="47" customWidth="1"/>
    <col min="12804" max="12804" width="15.25" style="47" customWidth="1"/>
    <col min="12805" max="12805" width="28" style="47" customWidth="1"/>
    <col min="12806" max="12806" width="15.625" style="47" customWidth="1"/>
    <col min="12807" max="12807" width="18.25" style="47" customWidth="1"/>
    <col min="12808" max="12808" width="17.625" style="47" customWidth="1"/>
    <col min="12809" max="12810" width="17.875" style="47" customWidth="1"/>
    <col min="12811" max="13053" width="9" style="47"/>
    <col min="13054" max="13054" width="32.875" style="47" customWidth="1"/>
    <col min="13055" max="13055" width="12.375" style="47" customWidth="1"/>
    <col min="13056" max="13056" width="23" style="47" customWidth="1"/>
    <col min="13057" max="13057" width="11.25" style="47" customWidth="1"/>
    <col min="13058" max="13058" width="13.875" style="47" customWidth="1"/>
    <col min="13059" max="13059" width="17.375" style="47" customWidth="1"/>
    <col min="13060" max="13060" width="15.25" style="47" customWidth="1"/>
    <col min="13061" max="13061" width="28" style="47" customWidth="1"/>
    <col min="13062" max="13062" width="15.625" style="47" customWidth="1"/>
    <col min="13063" max="13063" width="18.25" style="47" customWidth="1"/>
    <col min="13064" max="13064" width="17.625" style="47" customWidth="1"/>
    <col min="13065" max="13066" width="17.875" style="47" customWidth="1"/>
    <col min="13067" max="13309" width="9" style="47"/>
    <col min="13310" max="13310" width="32.875" style="47" customWidth="1"/>
    <col min="13311" max="13311" width="12.375" style="47" customWidth="1"/>
    <col min="13312" max="13312" width="23" style="47" customWidth="1"/>
    <col min="13313" max="13313" width="11.25" style="47" customWidth="1"/>
    <col min="13314" max="13314" width="13.875" style="47" customWidth="1"/>
    <col min="13315" max="13315" width="17.375" style="47" customWidth="1"/>
    <col min="13316" max="13316" width="15.25" style="47" customWidth="1"/>
    <col min="13317" max="13317" width="28" style="47" customWidth="1"/>
    <col min="13318" max="13318" width="15.625" style="47" customWidth="1"/>
    <col min="13319" max="13319" width="18.25" style="47" customWidth="1"/>
    <col min="13320" max="13320" width="17.625" style="47" customWidth="1"/>
    <col min="13321" max="13322" width="17.875" style="47" customWidth="1"/>
    <col min="13323" max="13565" width="9" style="47"/>
    <col min="13566" max="13566" width="32.875" style="47" customWidth="1"/>
    <col min="13567" max="13567" width="12.375" style="47" customWidth="1"/>
    <col min="13568" max="13568" width="23" style="47" customWidth="1"/>
    <col min="13569" max="13569" width="11.25" style="47" customWidth="1"/>
    <col min="13570" max="13570" width="13.875" style="47" customWidth="1"/>
    <col min="13571" max="13571" width="17.375" style="47" customWidth="1"/>
    <col min="13572" max="13572" width="15.25" style="47" customWidth="1"/>
    <col min="13573" max="13573" width="28" style="47" customWidth="1"/>
    <col min="13574" max="13574" width="15.625" style="47" customWidth="1"/>
    <col min="13575" max="13575" width="18.25" style="47" customWidth="1"/>
    <col min="13576" max="13576" width="17.625" style="47" customWidth="1"/>
    <col min="13577" max="13578" width="17.875" style="47" customWidth="1"/>
    <col min="13579" max="13821" width="9" style="47"/>
    <col min="13822" max="13822" width="32.875" style="47" customWidth="1"/>
    <col min="13823" max="13823" width="12.375" style="47" customWidth="1"/>
    <col min="13824" max="13824" width="23" style="47" customWidth="1"/>
    <col min="13825" max="13825" width="11.25" style="47" customWidth="1"/>
    <col min="13826" max="13826" width="13.875" style="47" customWidth="1"/>
    <col min="13827" max="13827" width="17.375" style="47" customWidth="1"/>
    <col min="13828" max="13828" width="15.25" style="47" customWidth="1"/>
    <col min="13829" max="13829" width="28" style="47" customWidth="1"/>
    <col min="13830" max="13830" width="15.625" style="47" customWidth="1"/>
    <col min="13831" max="13831" width="18.25" style="47" customWidth="1"/>
    <col min="13832" max="13832" width="17.625" style="47" customWidth="1"/>
    <col min="13833" max="13834" width="17.875" style="47" customWidth="1"/>
    <col min="13835" max="14077" width="9" style="47"/>
    <col min="14078" max="14078" width="32.875" style="47" customWidth="1"/>
    <col min="14079" max="14079" width="12.375" style="47" customWidth="1"/>
    <col min="14080" max="14080" width="23" style="47" customWidth="1"/>
    <col min="14081" max="14081" width="11.25" style="47" customWidth="1"/>
    <col min="14082" max="14082" width="13.875" style="47" customWidth="1"/>
    <col min="14083" max="14083" width="17.375" style="47" customWidth="1"/>
    <col min="14084" max="14084" width="15.25" style="47" customWidth="1"/>
    <col min="14085" max="14085" width="28" style="47" customWidth="1"/>
    <col min="14086" max="14086" width="15.625" style="47" customWidth="1"/>
    <col min="14087" max="14087" width="18.25" style="47" customWidth="1"/>
    <col min="14088" max="14088" width="17.625" style="47" customWidth="1"/>
    <col min="14089" max="14090" width="17.875" style="47" customWidth="1"/>
    <col min="14091" max="14333" width="9" style="47"/>
    <col min="14334" max="14334" width="32.875" style="47" customWidth="1"/>
    <col min="14335" max="14335" width="12.375" style="47" customWidth="1"/>
    <col min="14336" max="14336" width="23" style="47" customWidth="1"/>
    <col min="14337" max="14337" width="11.25" style="47" customWidth="1"/>
    <col min="14338" max="14338" width="13.875" style="47" customWidth="1"/>
    <col min="14339" max="14339" width="17.375" style="47" customWidth="1"/>
    <col min="14340" max="14340" width="15.25" style="47" customWidth="1"/>
    <col min="14341" max="14341" width="28" style="47" customWidth="1"/>
    <col min="14342" max="14342" width="15.625" style="47" customWidth="1"/>
    <col min="14343" max="14343" width="18.25" style="47" customWidth="1"/>
    <col min="14344" max="14344" width="17.625" style="47" customWidth="1"/>
    <col min="14345" max="14346" width="17.875" style="47" customWidth="1"/>
    <col min="14347" max="14589" width="9" style="47"/>
    <col min="14590" max="14590" width="32.875" style="47" customWidth="1"/>
    <col min="14591" max="14591" width="12.375" style="47" customWidth="1"/>
    <col min="14592" max="14592" width="23" style="47" customWidth="1"/>
    <col min="14593" max="14593" width="11.25" style="47" customWidth="1"/>
    <col min="14594" max="14594" width="13.875" style="47" customWidth="1"/>
    <col min="14595" max="14595" width="17.375" style="47" customWidth="1"/>
    <col min="14596" max="14596" width="15.25" style="47" customWidth="1"/>
    <col min="14597" max="14597" width="28" style="47" customWidth="1"/>
    <col min="14598" max="14598" width="15.625" style="47" customWidth="1"/>
    <col min="14599" max="14599" width="18.25" style="47" customWidth="1"/>
    <col min="14600" max="14600" width="17.625" style="47" customWidth="1"/>
    <col min="14601" max="14602" width="17.875" style="47" customWidth="1"/>
    <col min="14603" max="14845" width="9" style="47"/>
    <col min="14846" max="14846" width="32.875" style="47" customWidth="1"/>
    <col min="14847" max="14847" width="12.375" style="47" customWidth="1"/>
    <col min="14848" max="14848" width="23" style="47" customWidth="1"/>
    <col min="14849" max="14849" width="11.25" style="47" customWidth="1"/>
    <col min="14850" max="14850" width="13.875" style="47" customWidth="1"/>
    <col min="14851" max="14851" width="17.375" style="47" customWidth="1"/>
    <col min="14852" max="14852" width="15.25" style="47" customWidth="1"/>
    <col min="14853" max="14853" width="28" style="47" customWidth="1"/>
    <col min="14854" max="14854" width="15.625" style="47" customWidth="1"/>
    <col min="14855" max="14855" width="18.25" style="47" customWidth="1"/>
    <col min="14856" max="14856" width="17.625" style="47" customWidth="1"/>
    <col min="14857" max="14858" width="17.875" style="47" customWidth="1"/>
    <col min="14859" max="15101" width="9" style="47"/>
    <col min="15102" max="15102" width="32.875" style="47" customWidth="1"/>
    <col min="15103" max="15103" width="12.375" style="47" customWidth="1"/>
    <col min="15104" max="15104" width="23" style="47" customWidth="1"/>
    <col min="15105" max="15105" width="11.25" style="47" customWidth="1"/>
    <col min="15106" max="15106" width="13.875" style="47" customWidth="1"/>
    <col min="15107" max="15107" width="17.375" style="47" customWidth="1"/>
    <col min="15108" max="15108" width="15.25" style="47" customWidth="1"/>
    <col min="15109" max="15109" width="28" style="47" customWidth="1"/>
    <col min="15110" max="15110" width="15.625" style="47" customWidth="1"/>
    <col min="15111" max="15111" width="18.25" style="47" customWidth="1"/>
    <col min="15112" max="15112" width="17.625" style="47" customWidth="1"/>
    <col min="15113" max="15114" width="17.875" style="47" customWidth="1"/>
    <col min="15115" max="15357" width="9" style="47"/>
    <col min="15358" max="15358" width="32.875" style="47" customWidth="1"/>
    <col min="15359" max="15359" width="12.375" style="47" customWidth="1"/>
    <col min="15360" max="15360" width="23" style="47" customWidth="1"/>
    <col min="15361" max="15361" width="11.25" style="47" customWidth="1"/>
    <col min="15362" max="15362" width="13.875" style="47" customWidth="1"/>
    <col min="15363" max="15363" width="17.375" style="47" customWidth="1"/>
    <col min="15364" max="15364" width="15.25" style="47" customWidth="1"/>
    <col min="15365" max="15365" width="28" style="47" customWidth="1"/>
    <col min="15366" max="15366" width="15.625" style="47" customWidth="1"/>
    <col min="15367" max="15367" width="18.25" style="47" customWidth="1"/>
    <col min="15368" max="15368" width="17.625" style="47" customWidth="1"/>
    <col min="15369" max="15370" width="17.875" style="47" customWidth="1"/>
    <col min="15371" max="15613" width="9" style="47"/>
    <col min="15614" max="15614" width="32.875" style="47" customWidth="1"/>
    <col min="15615" max="15615" width="12.375" style="47" customWidth="1"/>
    <col min="15616" max="15616" width="23" style="47" customWidth="1"/>
    <col min="15617" max="15617" width="11.25" style="47" customWidth="1"/>
    <col min="15618" max="15618" width="13.875" style="47" customWidth="1"/>
    <col min="15619" max="15619" width="17.375" style="47" customWidth="1"/>
    <col min="15620" max="15620" width="15.25" style="47" customWidth="1"/>
    <col min="15621" max="15621" width="28" style="47" customWidth="1"/>
    <col min="15622" max="15622" width="15.625" style="47" customWidth="1"/>
    <col min="15623" max="15623" width="18.25" style="47" customWidth="1"/>
    <col min="15624" max="15624" width="17.625" style="47" customWidth="1"/>
    <col min="15625" max="15626" width="17.875" style="47" customWidth="1"/>
    <col min="15627" max="15869" width="9" style="47"/>
    <col min="15870" max="15870" width="32.875" style="47" customWidth="1"/>
    <col min="15871" max="15871" width="12.375" style="47" customWidth="1"/>
    <col min="15872" max="15872" width="23" style="47" customWidth="1"/>
    <col min="15873" max="15873" width="11.25" style="47" customWidth="1"/>
    <col min="15874" max="15874" width="13.875" style="47" customWidth="1"/>
    <col min="15875" max="15875" width="17.375" style="47" customWidth="1"/>
    <col min="15876" max="15876" width="15.25" style="47" customWidth="1"/>
    <col min="15877" max="15877" width="28" style="47" customWidth="1"/>
    <col min="15878" max="15878" width="15.625" style="47" customWidth="1"/>
    <col min="15879" max="15879" width="18.25" style="47" customWidth="1"/>
    <col min="15880" max="15880" width="17.625" style="47" customWidth="1"/>
    <col min="15881" max="15882" width="17.875" style="47" customWidth="1"/>
    <col min="15883" max="16125" width="9" style="47"/>
    <col min="16126" max="16126" width="32.875" style="47" customWidth="1"/>
    <col min="16127" max="16127" width="12.375" style="47" customWidth="1"/>
    <col min="16128" max="16128" width="23" style="47" customWidth="1"/>
    <col min="16129" max="16129" width="11.25" style="47" customWidth="1"/>
    <col min="16130" max="16130" width="13.875" style="47" customWidth="1"/>
    <col min="16131" max="16131" width="17.375" style="47" customWidth="1"/>
    <col min="16132" max="16132" width="15.25" style="47" customWidth="1"/>
    <col min="16133" max="16133" width="28" style="47" customWidth="1"/>
    <col min="16134" max="16134" width="15.625" style="47" customWidth="1"/>
    <col min="16135" max="16135" width="18.25" style="47" customWidth="1"/>
    <col min="16136" max="16136" width="17.625" style="47" customWidth="1"/>
    <col min="16137" max="16138" width="17.875" style="47" customWidth="1"/>
    <col min="16139" max="16384" width="9" style="47"/>
  </cols>
  <sheetData>
    <row r="1" spans="1:5" s="45" customFormat="1" ht="25.5" customHeight="1">
      <c r="A1" s="180" t="s">
        <v>83</v>
      </c>
      <c r="B1" s="181"/>
      <c r="C1" s="181"/>
      <c r="D1" s="181"/>
    </row>
    <row r="2" spans="1:5" s="45" customFormat="1" ht="25.5" customHeight="1">
      <c r="A2" s="49"/>
      <c r="B2" s="50"/>
      <c r="C2" s="50"/>
      <c r="D2" s="63" t="s">
        <v>25</v>
      </c>
    </row>
    <row r="3" spans="1:5" s="45" customFormat="1" ht="55.5" customHeight="1">
      <c r="A3" s="51" t="s">
        <v>84</v>
      </c>
      <c r="B3" s="52" t="s">
        <v>85</v>
      </c>
      <c r="C3" s="51" t="s">
        <v>86</v>
      </c>
      <c r="D3" s="53" t="s">
        <v>85</v>
      </c>
      <c r="E3" s="95"/>
    </row>
    <row r="4" spans="1:5" s="45" customFormat="1" ht="25.5" customHeight="1">
      <c r="A4" s="96" t="s">
        <v>87</v>
      </c>
      <c r="B4" s="97">
        <v>1358030</v>
      </c>
      <c r="C4" s="96" t="s">
        <v>88</v>
      </c>
      <c r="D4" s="98">
        <v>2634902</v>
      </c>
    </row>
    <row r="5" spans="1:5" s="45" customFormat="1" ht="25.5" customHeight="1">
      <c r="A5" s="99" t="s">
        <v>89</v>
      </c>
      <c r="B5" s="55">
        <f>B6+B12+B29</f>
        <v>1217591</v>
      </c>
      <c r="C5" s="100" t="s">
        <v>90</v>
      </c>
      <c r="D5" s="59">
        <f>D6+D7</f>
        <v>45277</v>
      </c>
    </row>
    <row r="6" spans="1:5" s="45" customFormat="1" ht="25.5" customHeight="1">
      <c r="A6" s="100" t="s">
        <v>91</v>
      </c>
      <c r="B6" s="55">
        <f>SUM(B7:B11)</f>
        <v>49663</v>
      </c>
      <c r="C6" s="100" t="s">
        <v>92</v>
      </c>
      <c r="D6" s="59"/>
    </row>
    <row r="7" spans="1:5" s="45" customFormat="1" ht="25.5" customHeight="1">
      <c r="A7" s="78" t="s">
        <v>93</v>
      </c>
      <c r="B7" s="58">
        <v>7538</v>
      </c>
      <c r="C7" s="100" t="s">
        <v>94</v>
      </c>
      <c r="D7" s="59">
        <v>45277</v>
      </c>
    </row>
    <row r="8" spans="1:5" s="45" customFormat="1" ht="25.5" customHeight="1">
      <c r="A8" s="78" t="s">
        <v>95</v>
      </c>
      <c r="B8" s="58">
        <v>12611</v>
      </c>
      <c r="C8" s="100"/>
      <c r="D8" s="59"/>
    </row>
    <row r="9" spans="1:5" s="45" customFormat="1" ht="25.5" customHeight="1">
      <c r="A9" s="78" t="s">
        <v>96</v>
      </c>
      <c r="B9" s="58">
        <v>1096</v>
      </c>
      <c r="C9" s="100"/>
      <c r="D9" s="59"/>
    </row>
    <row r="10" spans="1:5" s="45" customFormat="1" ht="25.5" customHeight="1">
      <c r="A10" s="78" t="s">
        <v>97</v>
      </c>
      <c r="B10" s="58">
        <v>22700</v>
      </c>
      <c r="C10" s="100"/>
      <c r="D10" s="59"/>
    </row>
    <row r="11" spans="1:5" s="45" customFormat="1" ht="25.5" customHeight="1">
      <c r="A11" s="78" t="s">
        <v>98</v>
      </c>
      <c r="B11" s="58">
        <v>5718</v>
      </c>
      <c r="C11" s="100"/>
      <c r="D11" s="59"/>
    </row>
    <row r="12" spans="1:5" s="45" customFormat="1" ht="25.5" customHeight="1">
      <c r="A12" s="78" t="s">
        <v>99</v>
      </c>
      <c r="B12" s="55">
        <f>SUM(B13:B28)</f>
        <v>583585</v>
      </c>
      <c r="C12" s="100"/>
      <c r="D12" s="59"/>
    </row>
    <row r="13" spans="1:5" s="45" customFormat="1" ht="25.5" customHeight="1">
      <c r="A13" s="78" t="s">
        <v>100</v>
      </c>
      <c r="B13" s="58">
        <v>19895</v>
      </c>
      <c r="C13" s="100"/>
      <c r="D13" s="59"/>
    </row>
    <row r="14" spans="1:5" s="45" customFormat="1" ht="25.5" customHeight="1">
      <c r="A14" s="79" t="s">
        <v>101</v>
      </c>
      <c r="B14" s="58">
        <v>99133</v>
      </c>
      <c r="C14" s="100"/>
      <c r="D14" s="59"/>
    </row>
    <row r="15" spans="1:5" s="45" customFormat="1" ht="25.5" customHeight="1">
      <c r="A15" s="79" t="s">
        <v>102</v>
      </c>
      <c r="B15" s="58">
        <v>60931</v>
      </c>
      <c r="C15" s="100"/>
      <c r="D15" s="59"/>
    </row>
    <row r="16" spans="1:5" s="45" customFormat="1" ht="25.5" customHeight="1">
      <c r="A16" s="79" t="s">
        <v>103</v>
      </c>
      <c r="B16" s="58">
        <v>2260</v>
      </c>
      <c r="C16" s="100"/>
      <c r="D16" s="59"/>
    </row>
    <row r="17" spans="1:4" s="45" customFormat="1" ht="25.5" customHeight="1">
      <c r="A17" s="79" t="s">
        <v>104</v>
      </c>
      <c r="B17" s="58">
        <v>1139</v>
      </c>
      <c r="C17" s="100"/>
      <c r="D17" s="59"/>
    </row>
    <row r="18" spans="1:4" s="45" customFormat="1" ht="25.5" customHeight="1">
      <c r="A18" s="79" t="s">
        <v>105</v>
      </c>
      <c r="B18" s="58">
        <v>15484</v>
      </c>
      <c r="C18" s="100"/>
      <c r="D18" s="59"/>
    </row>
    <row r="19" spans="1:4" s="45" customFormat="1" ht="25.5" customHeight="1">
      <c r="A19" s="79" t="s">
        <v>106</v>
      </c>
      <c r="B19" s="58">
        <v>14023</v>
      </c>
      <c r="C19" s="101"/>
      <c r="D19" s="59"/>
    </row>
    <row r="20" spans="1:4" s="45" customFormat="1" ht="25.5" customHeight="1">
      <c r="A20" s="79" t="s">
        <v>107</v>
      </c>
      <c r="B20" s="58">
        <v>33785</v>
      </c>
      <c r="C20" s="101"/>
      <c r="D20" s="59"/>
    </row>
    <row r="21" spans="1:4" s="45" customFormat="1" ht="25.5" customHeight="1">
      <c r="A21" s="78" t="s">
        <v>108</v>
      </c>
      <c r="B21" s="58">
        <v>32262</v>
      </c>
      <c r="C21" s="101"/>
      <c r="D21" s="59"/>
    </row>
    <row r="22" spans="1:4" s="45" customFormat="1" ht="25.5" customHeight="1">
      <c r="A22" s="78" t="s">
        <v>109</v>
      </c>
      <c r="B22" s="58">
        <v>10623</v>
      </c>
      <c r="C22" s="101"/>
      <c r="D22" s="59"/>
    </row>
    <row r="23" spans="1:4" s="45" customFormat="1" ht="25.5" customHeight="1">
      <c r="A23" s="78" t="s">
        <v>110</v>
      </c>
      <c r="B23" s="58">
        <v>7566</v>
      </c>
      <c r="C23" s="101"/>
      <c r="D23" s="59"/>
    </row>
    <row r="24" spans="1:4" s="45" customFormat="1" ht="25.5" customHeight="1">
      <c r="A24" s="78" t="s">
        <v>111</v>
      </c>
      <c r="B24" s="58">
        <v>7170</v>
      </c>
      <c r="C24" s="101"/>
      <c r="D24" s="59"/>
    </row>
    <row r="25" spans="1:4" s="45" customFormat="1" ht="25.5" customHeight="1">
      <c r="A25" s="78" t="s">
        <v>112</v>
      </c>
      <c r="B25" s="58">
        <v>151062</v>
      </c>
      <c r="C25" s="101"/>
      <c r="D25" s="59"/>
    </row>
    <row r="26" spans="1:4" s="45" customFormat="1" ht="25.5" customHeight="1">
      <c r="A26" s="78" t="s">
        <v>113</v>
      </c>
      <c r="B26" s="58">
        <v>10545</v>
      </c>
      <c r="C26" s="101"/>
      <c r="D26" s="59"/>
    </row>
    <row r="27" spans="1:4" s="45" customFormat="1" ht="25.5" customHeight="1">
      <c r="A27" s="78" t="s">
        <v>114</v>
      </c>
      <c r="B27" s="58">
        <v>4435</v>
      </c>
      <c r="C27" s="101"/>
      <c r="D27" s="59"/>
    </row>
    <row r="28" spans="1:4" s="45" customFormat="1" ht="25.5" customHeight="1">
      <c r="A28" s="78" t="s">
        <v>115</v>
      </c>
      <c r="B28" s="58">
        <v>113272</v>
      </c>
      <c r="C28" s="101"/>
      <c r="D28" s="59"/>
    </row>
    <row r="29" spans="1:4" s="45" customFormat="1" ht="25.5" customHeight="1">
      <c r="A29" s="78" t="s">
        <v>116</v>
      </c>
      <c r="B29" s="58">
        <v>584343</v>
      </c>
      <c r="C29" s="101"/>
      <c r="D29" s="59"/>
    </row>
    <row r="30" spans="1:4" s="45" customFormat="1" ht="25.5" customHeight="1">
      <c r="A30" s="78"/>
      <c r="B30" s="58"/>
      <c r="C30" s="101"/>
      <c r="D30" s="59"/>
    </row>
    <row r="31" spans="1:4" s="45" customFormat="1" ht="25.5" customHeight="1">
      <c r="A31" s="78" t="s">
        <v>117</v>
      </c>
      <c r="B31" s="58">
        <v>97274</v>
      </c>
      <c r="C31" s="101" t="s">
        <v>118</v>
      </c>
      <c r="D31" s="59">
        <f>SUM(D32:D34)</f>
        <v>53741</v>
      </c>
    </row>
    <row r="32" spans="1:4" s="45" customFormat="1" ht="25.5" customHeight="1">
      <c r="A32" s="78" t="s">
        <v>119</v>
      </c>
      <c r="B32" s="58">
        <v>19152</v>
      </c>
      <c r="C32" s="101" t="s">
        <v>120</v>
      </c>
      <c r="D32" s="59">
        <v>53741</v>
      </c>
    </row>
    <row r="33" spans="1:5" s="45" customFormat="1" ht="25.5" customHeight="1">
      <c r="A33" s="78" t="s">
        <v>121</v>
      </c>
      <c r="B33" s="58">
        <f>SUM(B34:B36)</f>
        <v>42365</v>
      </c>
      <c r="C33" s="101" t="s">
        <v>122</v>
      </c>
      <c r="D33" s="59"/>
    </row>
    <row r="34" spans="1:5" s="45" customFormat="1" ht="25.5" customHeight="1">
      <c r="A34" s="78" t="s">
        <v>123</v>
      </c>
      <c r="B34" s="58">
        <v>26182</v>
      </c>
      <c r="C34" s="101" t="s">
        <v>124</v>
      </c>
      <c r="D34" s="59"/>
    </row>
    <row r="35" spans="1:5" s="45" customFormat="1" ht="25.5" customHeight="1">
      <c r="A35" s="78" t="s">
        <v>125</v>
      </c>
      <c r="B35" s="58">
        <v>808</v>
      </c>
      <c r="C35" s="101" t="s">
        <v>126</v>
      </c>
      <c r="D35" s="59">
        <v>159683</v>
      </c>
    </row>
    <row r="36" spans="1:5" s="45" customFormat="1" ht="25.5" customHeight="1">
      <c r="A36" s="78" t="s">
        <v>127</v>
      </c>
      <c r="B36" s="58">
        <v>15375</v>
      </c>
      <c r="C36" s="101" t="s">
        <v>128</v>
      </c>
      <c r="D36" s="59"/>
    </row>
    <row r="37" spans="1:5" s="45" customFormat="1" ht="25.5" customHeight="1">
      <c r="A37" s="78" t="s">
        <v>129</v>
      </c>
      <c r="B37" s="58"/>
      <c r="C37" s="101" t="s">
        <v>130</v>
      </c>
      <c r="D37" s="59">
        <v>71409</v>
      </c>
    </row>
    <row r="38" spans="1:5" s="45" customFormat="1" ht="25.5" customHeight="1">
      <c r="A38" s="100" t="s">
        <v>131</v>
      </c>
      <c r="B38" s="58">
        <v>230600</v>
      </c>
      <c r="C38" s="101" t="s">
        <v>132</v>
      </c>
      <c r="D38" s="59">
        <v>71409</v>
      </c>
    </row>
    <row r="39" spans="1:5" s="45" customFormat="1" ht="25.5" customHeight="1">
      <c r="A39" s="68"/>
      <c r="B39" s="69"/>
      <c r="C39" s="101"/>
      <c r="D39" s="70"/>
    </row>
    <row r="40" spans="1:5" s="45" customFormat="1" ht="25.5" customHeight="1">
      <c r="A40" s="102" t="s">
        <v>133</v>
      </c>
      <c r="B40" s="72">
        <f>B4+B5+B31+B32+B33+B37+B38</f>
        <v>2965012</v>
      </c>
      <c r="C40" s="102" t="s">
        <v>134</v>
      </c>
      <c r="D40" s="73">
        <f>D4+D5+D31+D35+D36+D38</f>
        <v>2965012</v>
      </c>
    </row>
    <row r="43" spans="1:5">
      <c r="E43" s="75"/>
    </row>
  </sheetData>
  <mergeCells count="1">
    <mergeCell ref="A1:D1"/>
  </mergeCells>
  <phoneticPr fontId="5" type="noConversion"/>
  <printOptions horizontalCentered="1"/>
  <pageMargins left="0.70833333333333304" right="0.70833333333333304" top="0.55069444444444404" bottom="0.55069444444444404" header="0.31458333333333299" footer="0.31458333333333299"/>
  <pageSetup paperSize="9" scale="7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4"/>
  <sheetViews>
    <sheetView showGridLines="0" workbookViewId="0">
      <selection activeCell="A4" sqref="A4"/>
    </sheetView>
  </sheetViews>
  <sheetFormatPr defaultColWidth="9" defaultRowHeight="14.25"/>
  <cols>
    <col min="1" max="1" width="32.875" customWidth="1"/>
    <col min="2" max="2" width="12.75" customWidth="1"/>
    <col min="3" max="3" width="12.75" hidden="1" customWidth="1"/>
    <col min="4" max="4" width="12.375" customWidth="1"/>
    <col min="5" max="5" width="8" hidden="1" customWidth="1"/>
    <col min="6" max="6" width="12.625" customWidth="1"/>
  </cols>
  <sheetData>
    <row r="1" spans="1:6" ht="32.25" customHeight="1">
      <c r="A1" s="178" t="s">
        <v>135</v>
      </c>
      <c r="B1" s="178"/>
      <c r="C1" s="178"/>
      <c r="D1" s="178"/>
      <c r="E1" s="178"/>
      <c r="F1" s="178"/>
    </row>
    <row r="2" spans="1:6" ht="23.25" customHeight="1">
      <c r="A2" s="179" t="s">
        <v>25</v>
      </c>
      <c r="B2" s="179"/>
      <c r="C2" s="179"/>
      <c r="D2" s="179"/>
      <c r="E2" s="179"/>
      <c r="F2" s="179"/>
    </row>
    <row r="3" spans="1:6" ht="51" customHeight="1">
      <c r="A3" s="82" t="s">
        <v>26</v>
      </c>
      <c r="B3" s="84" t="s">
        <v>27</v>
      </c>
      <c r="C3" s="84" t="s">
        <v>28</v>
      </c>
      <c r="D3" s="84" t="s">
        <v>29</v>
      </c>
      <c r="E3" s="84" t="s">
        <v>30</v>
      </c>
      <c r="F3" s="84" t="s">
        <v>31</v>
      </c>
    </row>
    <row r="4" spans="1:6" ht="23.25" customHeight="1">
      <c r="A4" s="117" t="s">
        <v>32</v>
      </c>
      <c r="B4" s="118">
        <f>SUM(B5:B12)</f>
        <v>64290</v>
      </c>
      <c r="C4" s="118">
        <f>SUM(C5:C12)</f>
        <v>56000</v>
      </c>
      <c r="D4" s="118">
        <f>SUM(D5:D12)</f>
        <v>84964</v>
      </c>
      <c r="E4" s="151">
        <f>D4/C4</f>
        <v>1.5169999999999999</v>
      </c>
      <c r="F4" s="119">
        <f>(D4-B4)/B4</f>
        <v>0.3</v>
      </c>
    </row>
    <row r="5" spans="1:6" ht="23.25" customHeight="1">
      <c r="A5" s="105" t="s">
        <v>33</v>
      </c>
      <c r="B5" s="91">
        <v>54572</v>
      </c>
      <c r="C5" s="152">
        <v>47700</v>
      </c>
      <c r="D5" s="91">
        <v>65966</v>
      </c>
      <c r="E5" s="153">
        <f>D5/C5</f>
        <v>1.383</v>
      </c>
      <c r="F5" s="121">
        <f>(D5-B5)/B5</f>
        <v>0.2</v>
      </c>
    </row>
    <row r="6" spans="1:6" ht="23.25" customHeight="1">
      <c r="A6" s="105" t="s">
        <v>34</v>
      </c>
      <c r="B6" s="91">
        <v>169</v>
      </c>
      <c r="C6" s="152"/>
      <c r="D6" s="91">
        <v>462</v>
      </c>
      <c r="E6" s="153"/>
      <c r="F6" s="121">
        <f t="shared" ref="F6:F9" si="0">(D6-B6)/B6</f>
        <v>1.7</v>
      </c>
    </row>
    <row r="7" spans="1:6" ht="23.25" customHeight="1">
      <c r="A7" s="105" t="s">
        <v>35</v>
      </c>
      <c r="B7" s="91"/>
      <c r="C7" s="152"/>
      <c r="D7" s="91"/>
      <c r="E7" s="153"/>
      <c r="F7" s="121"/>
    </row>
    <row r="8" spans="1:6" ht="23.25" customHeight="1">
      <c r="A8" s="105" t="s">
        <v>36</v>
      </c>
      <c r="B8" s="91"/>
      <c r="C8" s="152"/>
      <c r="D8" s="91"/>
      <c r="E8" s="153"/>
      <c r="F8" s="121"/>
    </row>
    <row r="9" spans="1:6" ht="23.25" customHeight="1">
      <c r="A9" s="105" t="s">
        <v>37</v>
      </c>
      <c r="B9" s="91">
        <v>9549</v>
      </c>
      <c r="C9" s="152">
        <v>8300</v>
      </c>
      <c r="D9" s="91">
        <v>14476</v>
      </c>
      <c r="E9" s="153">
        <f t="shared" ref="E9" si="1">D9/C9</f>
        <v>1.744</v>
      </c>
      <c r="F9" s="121">
        <f t="shared" si="0"/>
        <v>0.5</v>
      </c>
    </row>
    <row r="10" spans="1:6" ht="23.25" customHeight="1">
      <c r="A10" s="105" t="s">
        <v>38</v>
      </c>
      <c r="B10" s="91"/>
      <c r="C10" s="152"/>
      <c r="D10" s="91"/>
      <c r="E10" s="153"/>
      <c r="F10" s="121"/>
    </row>
    <row r="11" spans="1:6" ht="23.25" customHeight="1">
      <c r="A11" s="105" t="s">
        <v>46</v>
      </c>
      <c r="B11" s="91"/>
      <c r="C11" s="152"/>
      <c r="D11" s="91">
        <v>4060</v>
      </c>
      <c r="E11" s="153"/>
      <c r="F11" s="121"/>
    </row>
    <row r="12" spans="1:6" ht="23.25" customHeight="1">
      <c r="A12" s="105" t="s">
        <v>47</v>
      </c>
      <c r="B12" s="91"/>
      <c r="C12" s="152"/>
      <c r="D12" s="91"/>
      <c r="E12" s="153"/>
      <c r="F12" s="121"/>
    </row>
    <row r="13" spans="1:6" ht="23.25" customHeight="1">
      <c r="A13" s="117" t="s">
        <v>48</v>
      </c>
      <c r="B13" s="118">
        <f>SUM(B14:B22)</f>
        <v>38379</v>
      </c>
      <c r="C13" s="118">
        <f t="shared" ref="C13:D13" si="2">SUM(C14:C22)</f>
        <v>30000</v>
      </c>
      <c r="D13" s="118">
        <f t="shared" si="2"/>
        <v>42938</v>
      </c>
      <c r="E13" s="151"/>
      <c r="F13" s="119">
        <f>IF(ISERROR((D13/#REF!-1)*100),0,(D13/#REF!-1)*100)</f>
        <v>0</v>
      </c>
    </row>
    <row r="14" spans="1:6" ht="23.25" customHeight="1">
      <c r="A14" s="105" t="s">
        <v>49</v>
      </c>
      <c r="B14" s="91">
        <v>5428</v>
      </c>
      <c r="C14" s="152">
        <v>3000</v>
      </c>
      <c r="D14" s="91">
        <v>6300</v>
      </c>
      <c r="E14" s="153">
        <f t="shared" ref="E14:E23" si="3">D14/C14</f>
        <v>2.1</v>
      </c>
      <c r="F14" s="121">
        <f t="shared" ref="F14:F23" si="4">(D14-B14)/B14</f>
        <v>0.2</v>
      </c>
    </row>
    <row r="15" spans="1:6" ht="23.25" customHeight="1">
      <c r="A15" s="105" t="s">
        <v>50</v>
      </c>
      <c r="B15" s="91">
        <v>17733</v>
      </c>
      <c r="C15" s="152">
        <v>12000</v>
      </c>
      <c r="D15" s="91">
        <v>11975</v>
      </c>
      <c r="E15" s="153">
        <f t="shared" si="3"/>
        <v>0.998</v>
      </c>
      <c r="F15" s="121">
        <f t="shared" si="4"/>
        <v>-0.3</v>
      </c>
    </row>
    <row r="16" spans="1:6" ht="23.25" customHeight="1">
      <c r="A16" s="105" t="s">
        <v>51</v>
      </c>
      <c r="B16" s="91">
        <v>5280</v>
      </c>
      <c r="C16" s="152">
        <v>5300</v>
      </c>
      <c r="D16" s="91">
        <v>9958</v>
      </c>
      <c r="E16" s="153">
        <f t="shared" si="3"/>
        <v>1.879</v>
      </c>
      <c r="F16" s="121">
        <f t="shared" si="4"/>
        <v>0.9</v>
      </c>
    </row>
    <row r="17" spans="1:6" ht="23.25" customHeight="1">
      <c r="A17" s="105" t="s">
        <v>52</v>
      </c>
      <c r="B17" s="91"/>
      <c r="C17" s="152"/>
      <c r="D17" s="91">
        <v>888</v>
      </c>
      <c r="E17" s="153"/>
      <c r="F17" s="121"/>
    </row>
    <row r="18" spans="1:6" ht="23.25" customHeight="1">
      <c r="A18" s="105" t="s">
        <v>53</v>
      </c>
      <c r="B18" s="91">
        <v>4534</v>
      </c>
      <c r="C18" s="152">
        <v>4500</v>
      </c>
      <c r="D18" s="91">
        <v>7897</v>
      </c>
      <c r="E18" s="153">
        <f t="shared" si="3"/>
        <v>1.7549999999999999</v>
      </c>
      <c r="F18" s="121">
        <f t="shared" si="4"/>
        <v>0.7</v>
      </c>
    </row>
    <row r="19" spans="1:6" ht="23.25" customHeight="1">
      <c r="A19" s="105" t="s">
        <v>54</v>
      </c>
      <c r="B19" s="91"/>
      <c r="C19" s="152"/>
      <c r="D19" s="91">
        <v>220</v>
      </c>
      <c r="E19" s="153"/>
      <c r="F19" s="121"/>
    </row>
    <row r="20" spans="1:6" ht="23.25" customHeight="1">
      <c r="A20" s="105" t="s">
        <v>55</v>
      </c>
      <c r="B20" s="91">
        <v>4800</v>
      </c>
      <c r="C20" s="152">
        <v>5200</v>
      </c>
      <c r="D20" s="91">
        <v>5404</v>
      </c>
      <c r="E20" s="153">
        <f t="shared" si="3"/>
        <v>1.0389999999999999</v>
      </c>
      <c r="F20" s="121">
        <f t="shared" si="4"/>
        <v>0.1</v>
      </c>
    </row>
    <row r="21" spans="1:6" ht="23.25" customHeight="1">
      <c r="A21" s="105" t="s">
        <v>56</v>
      </c>
      <c r="B21" s="91">
        <v>604</v>
      </c>
      <c r="C21" s="152"/>
      <c r="D21" s="91">
        <v>296</v>
      </c>
      <c r="E21" s="153"/>
      <c r="F21" s="121">
        <f t="shared" si="4"/>
        <v>-0.5</v>
      </c>
    </row>
    <row r="22" spans="1:6" ht="23.25" customHeight="1">
      <c r="A22" s="105"/>
      <c r="B22" s="111"/>
      <c r="C22" s="154"/>
      <c r="D22" s="111"/>
      <c r="E22" s="153"/>
      <c r="F22" s="121"/>
    </row>
    <row r="23" spans="1:6" ht="23.25" customHeight="1">
      <c r="A23" s="122" t="s">
        <v>57</v>
      </c>
      <c r="B23" s="123">
        <f>B4+B13</f>
        <v>102669</v>
      </c>
      <c r="C23" s="123">
        <f>C4+C13</f>
        <v>86000</v>
      </c>
      <c r="D23" s="123">
        <f>D4+D13</f>
        <v>127902</v>
      </c>
      <c r="E23" s="151">
        <f t="shared" si="3"/>
        <v>1.4870000000000001</v>
      </c>
      <c r="F23" s="124">
        <f t="shared" si="4"/>
        <v>0.2</v>
      </c>
    </row>
    <row r="24" spans="1:6">
      <c r="A24" s="125"/>
      <c r="B24" s="125"/>
      <c r="C24" s="125"/>
      <c r="D24" s="125"/>
      <c r="E24" s="125"/>
      <c r="F24" s="125"/>
    </row>
    <row r="162" spans="1:1">
      <c r="A162" s="94"/>
    </row>
    <row r="163" spans="1:1">
      <c r="A163" s="94"/>
    </row>
    <row r="164" spans="1:1">
      <c r="A164" s="94"/>
    </row>
    <row r="165" spans="1:1">
      <c r="A165" s="94"/>
    </row>
    <row r="166" spans="1:1">
      <c r="A166" s="94"/>
    </row>
    <row r="167" spans="1:1">
      <c r="A167" s="94"/>
    </row>
    <row r="168" spans="1:1">
      <c r="A168" s="94"/>
    </row>
    <row r="169" spans="1:1">
      <c r="A169" s="94"/>
    </row>
    <row r="170" spans="1:1">
      <c r="A170" s="94"/>
    </row>
    <row r="171" spans="1:1">
      <c r="A171" s="94"/>
    </row>
    <row r="172" spans="1:1">
      <c r="A172" s="94"/>
    </row>
    <row r="173" spans="1:1">
      <c r="A173" s="94"/>
    </row>
    <row r="174" spans="1:1">
      <c r="A174" s="94"/>
    </row>
  </sheetData>
  <mergeCells count="2">
    <mergeCell ref="A1:F1"/>
    <mergeCell ref="A2:F2"/>
  </mergeCells>
  <phoneticPr fontId="5" type="noConversion"/>
  <printOptions horizontalCentered="1"/>
  <pageMargins left="0.118055555555556" right="0.118055555555556" top="0.74791666666666701" bottom="0.74791666666666701" header="0.31458333333333299" footer="0.31458333333333299"/>
  <pageSetup paperSize="9" scale="9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1"/>
  <sheetViews>
    <sheetView showGridLines="0" showZeros="0" workbookViewId="0">
      <selection activeCell="D26" sqref="D26"/>
    </sheetView>
  </sheetViews>
  <sheetFormatPr defaultColWidth="9" defaultRowHeight="14.25"/>
  <cols>
    <col min="1" max="1" width="32.625" customWidth="1"/>
    <col min="2" max="2" width="15.625" customWidth="1"/>
    <col min="3" max="3" width="10.75" hidden="1" customWidth="1"/>
    <col min="4" max="4" width="14.625" customWidth="1"/>
    <col min="5" max="5" width="13.75" customWidth="1"/>
    <col min="8" max="8" width="18" customWidth="1"/>
  </cols>
  <sheetData>
    <row r="1" spans="1:5" ht="26.25" customHeight="1">
      <c r="A1" s="178" t="s">
        <v>136</v>
      </c>
      <c r="B1" s="178"/>
      <c r="C1" s="178"/>
      <c r="D1" s="178"/>
      <c r="E1" s="178"/>
    </row>
    <row r="2" spans="1:5" ht="26.25" customHeight="1">
      <c r="A2" s="179" t="s">
        <v>25</v>
      </c>
      <c r="B2" s="179"/>
      <c r="C2" s="179"/>
      <c r="D2" s="179"/>
      <c r="E2" s="179"/>
    </row>
    <row r="3" spans="1:5" ht="45" customHeight="1">
      <c r="A3" s="82" t="s">
        <v>26</v>
      </c>
      <c r="B3" s="83" t="s">
        <v>27</v>
      </c>
      <c r="C3" s="148" t="s">
        <v>28</v>
      </c>
      <c r="D3" s="84" t="s">
        <v>29</v>
      </c>
      <c r="E3" s="84" t="s">
        <v>31</v>
      </c>
    </row>
    <row r="4" spans="1:5" ht="23.25" customHeight="1">
      <c r="A4" s="105" t="s">
        <v>59</v>
      </c>
      <c r="B4" s="126">
        <v>47757</v>
      </c>
      <c r="C4" s="149">
        <v>60480</v>
      </c>
      <c r="D4" s="86">
        <v>55253</v>
      </c>
      <c r="E4" s="89">
        <f>IF(ISERROR((D4/B4-1)*100),0,(D4/B4-1)*100)</f>
        <v>15.7</v>
      </c>
    </row>
    <row r="5" spans="1:5" ht="23.25" customHeight="1">
      <c r="A5" s="105" t="s">
        <v>60</v>
      </c>
      <c r="B5" s="126"/>
      <c r="C5" s="149"/>
      <c r="D5" s="86"/>
      <c r="E5" s="89">
        <f t="shared" ref="E5:E26" si="0">IF(ISERROR((D5/B5-1)*100),0,(D5/B5-1)*100)</f>
        <v>0</v>
      </c>
    </row>
    <row r="6" spans="1:5" ht="23.25" customHeight="1">
      <c r="A6" s="105" t="s">
        <v>61</v>
      </c>
      <c r="B6" s="126">
        <v>21242</v>
      </c>
      <c r="C6" s="149">
        <v>2000</v>
      </c>
      <c r="D6" s="86">
        <v>2178</v>
      </c>
      <c r="E6" s="89">
        <f t="shared" si="0"/>
        <v>-89.7</v>
      </c>
    </row>
    <row r="7" spans="1:5" ht="23.25" customHeight="1">
      <c r="A7" s="105" t="s">
        <v>62</v>
      </c>
      <c r="B7" s="126">
        <v>36926</v>
      </c>
      <c r="C7" s="149">
        <v>37700</v>
      </c>
      <c r="D7" s="86">
        <v>41127</v>
      </c>
      <c r="E7" s="89">
        <f t="shared" si="0"/>
        <v>11.4</v>
      </c>
    </row>
    <row r="8" spans="1:5" ht="23.25" customHeight="1">
      <c r="A8" s="105" t="s">
        <v>63</v>
      </c>
      <c r="B8" s="126">
        <v>53287</v>
      </c>
      <c r="C8" s="149">
        <v>58650</v>
      </c>
      <c r="D8" s="86">
        <v>70617</v>
      </c>
      <c r="E8" s="89">
        <f t="shared" si="0"/>
        <v>32.5</v>
      </c>
    </row>
    <row r="9" spans="1:5" ht="23.25" customHeight="1">
      <c r="A9" s="105" t="s">
        <v>64</v>
      </c>
      <c r="B9" s="126">
        <v>2184</v>
      </c>
      <c r="C9" s="149">
        <v>6200</v>
      </c>
      <c r="D9" s="86">
        <v>2158</v>
      </c>
      <c r="E9" s="89">
        <f t="shared" si="0"/>
        <v>-1.2</v>
      </c>
    </row>
    <row r="10" spans="1:5" ht="23.25" customHeight="1">
      <c r="A10" s="105" t="s">
        <v>65</v>
      </c>
      <c r="B10" s="126">
        <v>12423</v>
      </c>
      <c r="C10" s="149">
        <v>15258</v>
      </c>
      <c r="D10" s="86">
        <v>17146</v>
      </c>
      <c r="E10" s="89">
        <f t="shared" si="0"/>
        <v>38</v>
      </c>
    </row>
    <row r="11" spans="1:5" ht="23.25" customHeight="1">
      <c r="A11" s="105" t="s">
        <v>66</v>
      </c>
      <c r="B11" s="126">
        <v>65382</v>
      </c>
      <c r="C11" s="149">
        <v>41000</v>
      </c>
      <c r="D11" s="86">
        <v>39490</v>
      </c>
      <c r="E11" s="89">
        <f t="shared" si="0"/>
        <v>-39.6</v>
      </c>
    </row>
    <row r="12" spans="1:5" ht="23.25" customHeight="1">
      <c r="A12" s="105" t="s">
        <v>67</v>
      </c>
      <c r="B12" s="126">
        <v>31198</v>
      </c>
      <c r="C12" s="149">
        <v>33100</v>
      </c>
      <c r="D12" s="86">
        <v>58569</v>
      </c>
      <c r="E12" s="89">
        <f t="shared" si="0"/>
        <v>87.7</v>
      </c>
    </row>
    <row r="13" spans="1:5" ht="23.25" customHeight="1">
      <c r="A13" s="105" t="s">
        <v>68</v>
      </c>
      <c r="B13" s="126">
        <v>4457</v>
      </c>
      <c r="C13" s="149">
        <v>13050</v>
      </c>
      <c r="D13" s="86">
        <v>4497</v>
      </c>
      <c r="E13" s="89">
        <f t="shared" si="0"/>
        <v>0.9</v>
      </c>
    </row>
    <row r="14" spans="1:5" ht="23.25" customHeight="1">
      <c r="A14" s="105" t="s">
        <v>69</v>
      </c>
      <c r="B14" s="126">
        <v>2175</v>
      </c>
      <c r="C14" s="149">
        <v>5500</v>
      </c>
      <c r="D14" s="86">
        <v>1822</v>
      </c>
      <c r="E14" s="89">
        <f t="shared" si="0"/>
        <v>-16.2</v>
      </c>
    </row>
    <row r="15" spans="1:5" ht="23.25" customHeight="1">
      <c r="A15" s="105" t="s">
        <v>70</v>
      </c>
      <c r="B15" s="126">
        <v>26965</v>
      </c>
      <c r="C15" s="149">
        <v>31650</v>
      </c>
      <c r="D15" s="86">
        <v>20371</v>
      </c>
      <c r="E15" s="89">
        <f t="shared" si="0"/>
        <v>-24.5</v>
      </c>
    </row>
    <row r="16" spans="1:5" ht="23.25" customHeight="1">
      <c r="A16" s="105" t="s">
        <v>71</v>
      </c>
      <c r="B16" s="126">
        <v>5482</v>
      </c>
      <c r="C16" s="149">
        <v>5800</v>
      </c>
      <c r="D16" s="86">
        <v>4829</v>
      </c>
      <c r="E16" s="89">
        <f t="shared" si="0"/>
        <v>-11.9</v>
      </c>
    </row>
    <row r="17" spans="1:5" ht="23.25" customHeight="1">
      <c r="A17" s="105" t="s">
        <v>72</v>
      </c>
      <c r="B17" s="111">
        <v>3980</v>
      </c>
      <c r="C17" s="150">
        <v>15920</v>
      </c>
      <c r="D17" s="86">
        <v>3902</v>
      </c>
      <c r="E17" s="89">
        <f t="shared" si="0"/>
        <v>-2</v>
      </c>
    </row>
    <row r="18" spans="1:5" ht="23.25" customHeight="1">
      <c r="A18" s="105" t="s">
        <v>73</v>
      </c>
      <c r="B18" s="111">
        <v>2533</v>
      </c>
      <c r="C18" s="150">
        <v>5500</v>
      </c>
      <c r="D18" s="86">
        <v>1742</v>
      </c>
      <c r="E18" s="89">
        <f t="shared" si="0"/>
        <v>-31.2</v>
      </c>
    </row>
    <row r="19" spans="1:5" ht="23.25" customHeight="1">
      <c r="A19" s="105" t="s">
        <v>74</v>
      </c>
      <c r="B19" s="111"/>
      <c r="C19" s="150"/>
      <c r="D19" s="86"/>
      <c r="E19" s="89">
        <f t="shared" si="0"/>
        <v>0</v>
      </c>
    </row>
    <row r="20" spans="1:5" ht="23.25" customHeight="1">
      <c r="A20" s="105" t="s">
        <v>75</v>
      </c>
      <c r="B20" s="111">
        <v>8245</v>
      </c>
      <c r="C20" s="150">
        <v>4201</v>
      </c>
      <c r="D20" s="86">
        <v>7685</v>
      </c>
      <c r="E20" s="89">
        <f t="shared" si="0"/>
        <v>-6.8</v>
      </c>
    </row>
    <row r="21" spans="1:5" ht="23.25" customHeight="1">
      <c r="A21" s="105" t="s">
        <v>76</v>
      </c>
      <c r="B21" s="111">
        <v>3253</v>
      </c>
      <c r="C21" s="150">
        <v>3950</v>
      </c>
      <c r="D21" s="86">
        <v>3218</v>
      </c>
      <c r="E21" s="89">
        <f t="shared" si="0"/>
        <v>-1.1000000000000001</v>
      </c>
    </row>
    <row r="22" spans="1:5" ht="23.25" customHeight="1">
      <c r="A22" s="105" t="s">
        <v>77</v>
      </c>
      <c r="B22" s="111">
        <v>814</v>
      </c>
      <c r="C22" s="150">
        <v>1790</v>
      </c>
      <c r="D22" s="86">
        <v>952</v>
      </c>
      <c r="E22" s="89">
        <f t="shared" si="0"/>
        <v>17</v>
      </c>
    </row>
    <row r="23" spans="1:5" ht="23.25" customHeight="1">
      <c r="A23" s="110" t="s">
        <v>78</v>
      </c>
      <c r="B23" s="111"/>
      <c r="C23" s="150">
        <v>3600</v>
      </c>
      <c r="D23" s="86"/>
      <c r="E23" s="89"/>
    </row>
    <row r="24" spans="1:5" ht="23.25" customHeight="1">
      <c r="A24" s="105" t="s">
        <v>79</v>
      </c>
      <c r="B24" s="111">
        <v>2934</v>
      </c>
      <c r="C24" s="150">
        <v>3100</v>
      </c>
      <c r="D24" s="86">
        <v>4518</v>
      </c>
      <c r="E24" s="89">
        <f t="shared" si="0"/>
        <v>54</v>
      </c>
    </row>
    <row r="25" spans="1:5" ht="23.25" customHeight="1">
      <c r="A25" s="105" t="s">
        <v>80</v>
      </c>
      <c r="B25" s="111">
        <v>4637</v>
      </c>
      <c r="C25" s="150">
        <v>8062</v>
      </c>
      <c r="D25" s="86">
        <v>8148</v>
      </c>
      <c r="E25" s="89">
        <f t="shared" si="0"/>
        <v>75.7</v>
      </c>
    </row>
    <row r="26" spans="1:5" ht="23.25" customHeight="1">
      <c r="A26" s="105" t="s">
        <v>81</v>
      </c>
      <c r="B26" s="111">
        <v>87</v>
      </c>
      <c r="C26" s="150">
        <v>40</v>
      </c>
      <c r="D26" s="111">
        <v>47</v>
      </c>
      <c r="E26" s="89">
        <f t="shared" si="0"/>
        <v>-46</v>
      </c>
    </row>
    <row r="27" spans="1:5" ht="23.25" customHeight="1">
      <c r="A27" s="105"/>
      <c r="B27" s="111"/>
      <c r="C27" s="150"/>
      <c r="D27" s="111"/>
      <c r="E27" s="89"/>
    </row>
    <row r="28" spans="1:5" ht="19.5" customHeight="1">
      <c r="A28" s="105"/>
      <c r="B28" s="111"/>
      <c r="C28" s="150"/>
      <c r="D28" s="111"/>
      <c r="E28" s="89"/>
    </row>
    <row r="29" spans="1:5" ht="24.75" customHeight="1">
      <c r="A29" s="71" t="s">
        <v>82</v>
      </c>
      <c r="B29" s="114">
        <f>SUM(B4:B26)</f>
        <v>335961</v>
      </c>
      <c r="C29" s="114">
        <f>SUM(C4:C26)</f>
        <v>356551</v>
      </c>
      <c r="D29" s="114">
        <f>SUM(D4:D26)</f>
        <v>348269</v>
      </c>
      <c r="E29" s="93">
        <f>IF(ISERROR((D29/B29-1)*100),0,(D29/B29-1)*100)</f>
        <v>3.7</v>
      </c>
    </row>
    <row r="30" spans="1:5">
      <c r="A30" s="115"/>
      <c r="B30" s="115"/>
      <c r="C30" s="115"/>
      <c r="D30" s="115"/>
      <c r="E30" s="115"/>
    </row>
    <row r="31" spans="1:5">
      <c r="A31" s="105"/>
      <c r="B31" s="105"/>
      <c r="C31" s="105"/>
      <c r="D31" s="105"/>
      <c r="E31" s="105"/>
    </row>
    <row r="32" spans="1:5">
      <c r="A32" s="116"/>
      <c r="B32" s="116"/>
      <c r="C32" s="116"/>
      <c r="D32" s="116"/>
      <c r="E32" s="116"/>
    </row>
    <row r="139" spans="1:1">
      <c r="A139" s="94"/>
    </row>
    <row r="140" spans="1:1">
      <c r="A140" s="94"/>
    </row>
    <row r="141" spans="1:1">
      <c r="A141" s="94"/>
    </row>
    <row r="142" spans="1:1">
      <c r="A142" s="94"/>
    </row>
    <row r="143" spans="1:1">
      <c r="A143" s="94"/>
    </row>
    <row r="144" spans="1:1">
      <c r="A144" s="94"/>
    </row>
    <row r="145" spans="1:1">
      <c r="A145" s="94"/>
    </row>
    <row r="146" spans="1:1">
      <c r="A146" s="94"/>
    </row>
    <row r="147" spans="1:1">
      <c r="A147" s="94"/>
    </row>
    <row r="148" spans="1:1">
      <c r="A148" s="94"/>
    </row>
    <row r="149" spans="1:1">
      <c r="A149" s="94"/>
    </row>
    <row r="150" spans="1:1">
      <c r="A150" s="94"/>
    </row>
    <row r="151" spans="1:1">
      <c r="A151" s="94"/>
    </row>
  </sheetData>
  <mergeCells count="2">
    <mergeCell ref="A1:E1"/>
    <mergeCell ref="A2:E2"/>
  </mergeCells>
  <phoneticPr fontId="5" type="noConversion"/>
  <printOptions horizontalCentered="1"/>
  <pageMargins left="0.47222222222222199" right="0.47222222222222199" top="0.78680555555555598" bottom="0.59027777777777801" header="0.70833333333333304" footer="0.39305555555555599"/>
  <pageSetup paperSize="9" orientation="portrait"/>
  <headerFooter alignWithMargins="0">
    <oddFooter>&amp;C-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9"/>
  <sheetViews>
    <sheetView showGridLines="0" workbookViewId="0">
      <selection activeCell="E30" sqref="E30"/>
    </sheetView>
  </sheetViews>
  <sheetFormatPr defaultColWidth="9" defaultRowHeight="14.25"/>
  <cols>
    <col min="1" max="1" width="37.875" style="47" customWidth="1"/>
    <col min="2" max="2" width="13.25" style="47" customWidth="1"/>
    <col min="3" max="3" width="28.875" style="47" customWidth="1"/>
    <col min="4" max="4" width="13.75" style="47" customWidth="1"/>
    <col min="5" max="5" width="13.875" style="47" customWidth="1"/>
    <col min="6" max="6" width="17.375" style="47" customWidth="1"/>
    <col min="7" max="7" width="15.25" style="47" customWidth="1"/>
    <col min="8" max="8" width="28" style="47" customWidth="1"/>
    <col min="9" max="9" width="15.625" style="47" customWidth="1"/>
    <col min="10" max="10" width="18.25" style="47" customWidth="1"/>
    <col min="11" max="11" width="17.625" style="47" customWidth="1"/>
    <col min="12" max="13" width="17.875" style="47" customWidth="1"/>
    <col min="14" max="256" width="9" style="47"/>
    <col min="257" max="257" width="32.875" style="47" customWidth="1"/>
    <col min="258" max="258" width="12.375" style="47" customWidth="1"/>
    <col min="259" max="259" width="23" style="47" customWidth="1"/>
    <col min="260" max="260" width="11.25" style="47" customWidth="1"/>
    <col min="261" max="261" width="13.875" style="47" customWidth="1"/>
    <col min="262" max="262" width="17.375" style="47" customWidth="1"/>
    <col min="263" max="263" width="15.25" style="47" customWidth="1"/>
    <col min="264" max="264" width="28" style="47" customWidth="1"/>
    <col min="265" max="265" width="15.625" style="47" customWidth="1"/>
    <col min="266" max="266" width="18.25" style="47" customWidth="1"/>
    <col min="267" max="267" width="17.625" style="47" customWidth="1"/>
    <col min="268" max="269" width="17.875" style="47" customWidth="1"/>
    <col min="270" max="512" width="9" style="47"/>
    <col min="513" max="513" width="32.875" style="47" customWidth="1"/>
    <col min="514" max="514" width="12.375" style="47" customWidth="1"/>
    <col min="515" max="515" width="23" style="47" customWidth="1"/>
    <col min="516" max="516" width="11.25" style="47" customWidth="1"/>
    <col min="517" max="517" width="13.875" style="47" customWidth="1"/>
    <col min="518" max="518" width="17.375" style="47" customWidth="1"/>
    <col min="519" max="519" width="15.25" style="47" customWidth="1"/>
    <col min="520" max="520" width="28" style="47" customWidth="1"/>
    <col min="521" max="521" width="15.625" style="47" customWidth="1"/>
    <col min="522" max="522" width="18.25" style="47" customWidth="1"/>
    <col min="523" max="523" width="17.625" style="47" customWidth="1"/>
    <col min="524" max="525" width="17.875" style="47" customWidth="1"/>
    <col min="526" max="768" width="9" style="47"/>
    <col min="769" max="769" width="32.875" style="47" customWidth="1"/>
    <col min="770" max="770" width="12.375" style="47" customWidth="1"/>
    <col min="771" max="771" width="23" style="47" customWidth="1"/>
    <col min="772" max="772" width="11.25" style="47" customWidth="1"/>
    <col min="773" max="773" width="13.875" style="47" customWidth="1"/>
    <col min="774" max="774" width="17.375" style="47" customWidth="1"/>
    <col min="775" max="775" width="15.25" style="47" customWidth="1"/>
    <col min="776" max="776" width="28" style="47" customWidth="1"/>
    <col min="777" max="777" width="15.625" style="47" customWidth="1"/>
    <col min="778" max="778" width="18.25" style="47" customWidth="1"/>
    <col min="779" max="779" width="17.625" style="47" customWidth="1"/>
    <col min="780" max="781" width="17.875" style="47" customWidth="1"/>
    <col min="782" max="1024" width="9" style="47"/>
    <col min="1025" max="1025" width="32.875" style="47" customWidth="1"/>
    <col min="1026" max="1026" width="12.375" style="47" customWidth="1"/>
    <col min="1027" max="1027" width="23" style="47" customWidth="1"/>
    <col min="1028" max="1028" width="11.25" style="47" customWidth="1"/>
    <col min="1029" max="1029" width="13.875" style="47" customWidth="1"/>
    <col min="1030" max="1030" width="17.375" style="47" customWidth="1"/>
    <col min="1031" max="1031" width="15.25" style="47" customWidth="1"/>
    <col min="1032" max="1032" width="28" style="47" customWidth="1"/>
    <col min="1033" max="1033" width="15.625" style="47" customWidth="1"/>
    <col min="1034" max="1034" width="18.25" style="47" customWidth="1"/>
    <col min="1035" max="1035" width="17.625" style="47" customWidth="1"/>
    <col min="1036" max="1037" width="17.875" style="47" customWidth="1"/>
    <col min="1038" max="1280" width="9" style="47"/>
    <col min="1281" max="1281" width="32.875" style="47" customWidth="1"/>
    <col min="1282" max="1282" width="12.375" style="47" customWidth="1"/>
    <col min="1283" max="1283" width="23" style="47" customWidth="1"/>
    <col min="1284" max="1284" width="11.25" style="47" customWidth="1"/>
    <col min="1285" max="1285" width="13.875" style="47" customWidth="1"/>
    <col min="1286" max="1286" width="17.375" style="47" customWidth="1"/>
    <col min="1287" max="1287" width="15.25" style="47" customWidth="1"/>
    <col min="1288" max="1288" width="28" style="47" customWidth="1"/>
    <col min="1289" max="1289" width="15.625" style="47" customWidth="1"/>
    <col min="1290" max="1290" width="18.25" style="47" customWidth="1"/>
    <col min="1291" max="1291" width="17.625" style="47" customWidth="1"/>
    <col min="1292" max="1293" width="17.875" style="47" customWidth="1"/>
    <col min="1294" max="1536" width="9" style="47"/>
    <col min="1537" max="1537" width="32.875" style="47" customWidth="1"/>
    <col min="1538" max="1538" width="12.375" style="47" customWidth="1"/>
    <col min="1539" max="1539" width="23" style="47" customWidth="1"/>
    <col min="1540" max="1540" width="11.25" style="47" customWidth="1"/>
    <col min="1541" max="1541" width="13.875" style="47" customWidth="1"/>
    <col min="1542" max="1542" width="17.375" style="47" customWidth="1"/>
    <col min="1543" max="1543" width="15.25" style="47" customWidth="1"/>
    <col min="1544" max="1544" width="28" style="47" customWidth="1"/>
    <col min="1545" max="1545" width="15.625" style="47" customWidth="1"/>
    <col min="1546" max="1546" width="18.25" style="47" customWidth="1"/>
    <col min="1547" max="1547" width="17.625" style="47" customWidth="1"/>
    <col min="1548" max="1549" width="17.875" style="47" customWidth="1"/>
    <col min="1550" max="1792" width="9" style="47"/>
    <col min="1793" max="1793" width="32.875" style="47" customWidth="1"/>
    <col min="1794" max="1794" width="12.375" style="47" customWidth="1"/>
    <col min="1795" max="1795" width="23" style="47" customWidth="1"/>
    <col min="1796" max="1796" width="11.25" style="47" customWidth="1"/>
    <col min="1797" max="1797" width="13.875" style="47" customWidth="1"/>
    <col min="1798" max="1798" width="17.375" style="47" customWidth="1"/>
    <col min="1799" max="1799" width="15.25" style="47" customWidth="1"/>
    <col min="1800" max="1800" width="28" style="47" customWidth="1"/>
    <col min="1801" max="1801" width="15.625" style="47" customWidth="1"/>
    <col min="1802" max="1802" width="18.25" style="47" customWidth="1"/>
    <col min="1803" max="1803" width="17.625" style="47" customWidth="1"/>
    <col min="1804" max="1805" width="17.875" style="47" customWidth="1"/>
    <col min="1806" max="2048" width="9" style="47"/>
    <col min="2049" max="2049" width="32.875" style="47" customWidth="1"/>
    <col min="2050" max="2050" width="12.375" style="47" customWidth="1"/>
    <col min="2051" max="2051" width="23" style="47" customWidth="1"/>
    <col min="2052" max="2052" width="11.25" style="47" customWidth="1"/>
    <col min="2053" max="2053" width="13.875" style="47" customWidth="1"/>
    <col min="2054" max="2054" width="17.375" style="47" customWidth="1"/>
    <col min="2055" max="2055" width="15.25" style="47" customWidth="1"/>
    <col min="2056" max="2056" width="28" style="47" customWidth="1"/>
    <col min="2057" max="2057" width="15.625" style="47" customWidth="1"/>
    <col min="2058" max="2058" width="18.25" style="47" customWidth="1"/>
    <col min="2059" max="2059" width="17.625" style="47" customWidth="1"/>
    <col min="2060" max="2061" width="17.875" style="47" customWidth="1"/>
    <col min="2062" max="2304" width="9" style="47"/>
    <col min="2305" max="2305" width="32.875" style="47" customWidth="1"/>
    <col min="2306" max="2306" width="12.375" style="47" customWidth="1"/>
    <col min="2307" max="2307" width="23" style="47" customWidth="1"/>
    <col min="2308" max="2308" width="11.25" style="47" customWidth="1"/>
    <col min="2309" max="2309" width="13.875" style="47" customWidth="1"/>
    <col min="2310" max="2310" width="17.375" style="47" customWidth="1"/>
    <col min="2311" max="2311" width="15.25" style="47" customWidth="1"/>
    <col min="2312" max="2312" width="28" style="47" customWidth="1"/>
    <col min="2313" max="2313" width="15.625" style="47" customWidth="1"/>
    <col min="2314" max="2314" width="18.25" style="47" customWidth="1"/>
    <col min="2315" max="2315" width="17.625" style="47" customWidth="1"/>
    <col min="2316" max="2317" width="17.875" style="47" customWidth="1"/>
    <col min="2318" max="2560" width="9" style="47"/>
    <col min="2561" max="2561" width="32.875" style="47" customWidth="1"/>
    <col min="2562" max="2562" width="12.375" style="47" customWidth="1"/>
    <col min="2563" max="2563" width="23" style="47" customWidth="1"/>
    <col min="2564" max="2564" width="11.25" style="47" customWidth="1"/>
    <col min="2565" max="2565" width="13.875" style="47" customWidth="1"/>
    <col min="2566" max="2566" width="17.375" style="47" customWidth="1"/>
    <col min="2567" max="2567" width="15.25" style="47" customWidth="1"/>
    <col min="2568" max="2568" width="28" style="47" customWidth="1"/>
    <col min="2569" max="2569" width="15.625" style="47" customWidth="1"/>
    <col min="2570" max="2570" width="18.25" style="47" customWidth="1"/>
    <col min="2571" max="2571" width="17.625" style="47" customWidth="1"/>
    <col min="2572" max="2573" width="17.875" style="47" customWidth="1"/>
    <col min="2574" max="2816" width="9" style="47"/>
    <col min="2817" max="2817" width="32.875" style="47" customWidth="1"/>
    <col min="2818" max="2818" width="12.375" style="47" customWidth="1"/>
    <col min="2819" max="2819" width="23" style="47" customWidth="1"/>
    <col min="2820" max="2820" width="11.25" style="47" customWidth="1"/>
    <col min="2821" max="2821" width="13.875" style="47" customWidth="1"/>
    <col min="2822" max="2822" width="17.375" style="47" customWidth="1"/>
    <col min="2823" max="2823" width="15.25" style="47" customWidth="1"/>
    <col min="2824" max="2824" width="28" style="47" customWidth="1"/>
    <col min="2825" max="2825" width="15.625" style="47" customWidth="1"/>
    <col min="2826" max="2826" width="18.25" style="47" customWidth="1"/>
    <col min="2827" max="2827" width="17.625" style="47" customWidth="1"/>
    <col min="2828" max="2829" width="17.875" style="47" customWidth="1"/>
    <col min="2830" max="3072" width="9" style="47"/>
    <col min="3073" max="3073" width="32.875" style="47" customWidth="1"/>
    <col min="3074" max="3074" width="12.375" style="47" customWidth="1"/>
    <col min="3075" max="3075" width="23" style="47" customWidth="1"/>
    <col min="3076" max="3076" width="11.25" style="47" customWidth="1"/>
    <col min="3077" max="3077" width="13.875" style="47" customWidth="1"/>
    <col min="3078" max="3078" width="17.375" style="47" customWidth="1"/>
    <col min="3079" max="3079" width="15.25" style="47" customWidth="1"/>
    <col min="3080" max="3080" width="28" style="47" customWidth="1"/>
    <col min="3081" max="3081" width="15.625" style="47" customWidth="1"/>
    <col min="3082" max="3082" width="18.25" style="47" customWidth="1"/>
    <col min="3083" max="3083" width="17.625" style="47" customWidth="1"/>
    <col min="3084" max="3085" width="17.875" style="47" customWidth="1"/>
    <col min="3086" max="3328" width="9" style="47"/>
    <col min="3329" max="3329" width="32.875" style="47" customWidth="1"/>
    <col min="3330" max="3330" width="12.375" style="47" customWidth="1"/>
    <col min="3331" max="3331" width="23" style="47" customWidth="1"/>
    <col min="3332" max="3332" width="11.25" style="47" customWidth="1"/>
    <col min="3333" max="3333" width="13.875" style="47" customWidth="1"/>
    <col min="3334" max="3334" width="17.375" style="47" customWidth="1"/>
    <col min="3335" max="3335" width="15.25" style="47" customWidth="1"/>
    <col min="3336" max="3336" width="28" style="47" customWidth="1"/>
    <col min="3337" max="3337" width="15.625" style="47" customWidth="1"/>
    <col min="3338" max="3338" width="18.25" style="47" customWidth="1"/>
    <col min="3339" max="3339" width="17.625" style="47" customWidth="1"/>
    <col min="3340" max="3341" width="17.875" style="47" customWidth="1"/>
    <col min="3342" max="3584" width="9" style="47"/>
    <col min="3585" max="3585" width="32.875" style="47" customWidth="1"/>
    <col min="3586" max="3586" width="12.375" style="47" customWidth="1"/>
    <col min="3587" max="3587" width="23" style="47" customWidth="1"/>
    <col min="3588" max="3588" width="11.25" style="47" customWidth="1"/>
    <col min="3589" max="3589" width="13.875" style="47" customWidth="1"/>
    <col min="3590" max="3590" width="17.375" style="47" customWidth="1"/>
    <col min="3591" max="3591" width="15.25" style="47" customWidth="1"/>
    <col min="3592" max="3592" width="28" style="47" customWidth="1"/>
    <col min="3593" max="3593" width="15.625" style="47" customWidth="1"/>
    <col min="3594" max="3594" width="18.25" style="47" customWidth="1"/>
    <col min="3595" max="3595" width="17.625" style="47" customWidth="1"/>
    <col min="3596" max="3597" width="17.875" style="47" customWidth="1"/>
    <col min="3598" max="3840" width="9" style="47"/>
    <col min="3841" max="3841" width="32.875" style="47" customWidth="1"/>
    <col min="3842" max="3842" width="12.375" style="47" customWidth="1"/>
    <col min="3843" max="3843" width="23" style="47" customWidth="1"/>
    <col min="3844" max="3844" width="11.25" style="47" customWidth="1"/>
    <col min="3845" max="3845" width="13.875" style="47" customWidth="1"/>
    <col min="3846" max="3846" width="17.375" style="47" customWidth="1"/>
    <col min="3847" max="3847" width="15.25" style="47" customWidth="1"/>
    <col min="3848" max="3848" width="28" style="47" customWidth="1"/>
    <col min="3849" max="3849" width="15.625" style="47" customWidth="1"/>
    <col min="3850" max="3850" width="18.25" style="47" customWidth="1"/>
    <col min="3851" max="3851" width="17.625" style="47" customWidth="1"/>
    <col min="3852" max="3853" width="17.875" style="47" customWidth="1"/>
    <col min="3854" max="4096" width="9" style="47"/>
    <col min="4097" max="4097" width="32.875" style="47" customWidth="1"/>
    <col min="4098" max="4098" width="12.375" style="47" customWidth="1"/>
    <col min="4099" max="4099" width="23" style="47" customWidth="1"/>
    <col min="4100" max="4100" width="11.25" style="47" customWidth="1"/>
    <col min="4101" max="4101" width="13.875" style="47" customWidth="1"/>
    <col min="4102" max="4102" width="17.375" style="47" customWidth="1"/>
    <col min="4103" max="4103" width="15.25" style="47" customWidth="1"/>
    <col min="4104" max="4104" width="28" style="47" customWidth="1"/>
    <col min="4105" max="4105" width="15.625" style="47" customWidth="1"/>
    <col min="4106" max="4106" width="18.25" style="47" customWidth="1"/>
    <col min="4107" max="4107" width="17.625" style="47" customWidth="1"/>
    <col min="4108" max="4109" width="17.875" style="47" customWidth="1"/>
    <col min="4110" max="4352" width="9" style="47"/>
    <col min="4353" max="4353" width="32.875" style="47" customWidth="1"/>
    <col min="4354" max="4354" width="12.375" style="47" customWidth="1"/>
    <col min="4355" max="4355" width="23" style="47" customWidth="1"/>
    <col min="4356" max="4356" width="11.25" style="47" customWidth="1"/>
    <col min="4357" max="4357" width="13.875" style="47" customWidth="1"/>
    <col min="4358" max="4358" width="17.375" style="47" customWidth="1"/>
    <col min="4359" max="4359" width="15.25" style="47" customWidth="1"/>
    <col min="4360" max="4360" width="28" style="47" customWidth="1"/>
    <col min="4361" max="4361" width="15.625" style="47" customWidth="1"/>
    <col min="4362" max="4362" width="18.25" style="47" customWidth="1"/>
    <col min="4363" max="4363" width="17.625" style="47" customWidth="1"/>
    <col min="4364" max="4365" width="17.875" style="47" customWidth="1"/>
    <col min="4366" max="4608" width="9" style="47"/>
    <col min="4609" max="4609" width="32.875" style="47" customWidth="1"/>
    <col min="4610" max="4610" width="12.375" style="47" customWidth="1"/>
    <col min="4611" max="4611" width="23" style="47" customWidth="1"/>
    <col min="4612" max="4612" width="11.25" style="47" customWidth="1"/>
    <col min="4613" max="4613" width="13.875" style="47" customWidth="1"/>
    <col min="4614" max="4614" width="17.375" style="47" customWidth="1"/>
    <col min="4615" max="4615" width="15.25" style="47" customWidth="1"/>
    <col min="4616" max="4616" width="28" style="47" customWidth="1"/>
    <col min="4617" max="4617" width="15.625" style="47" customWidth="1"/>
    <col min="4618" max="4618" width="18.25" style="47" customWidth="1"/>
    <col min="4619" max="4619" width="17.625" style="47" customWidth="1"/>
    <col min="4620" max="4621" width="17.875" style="47" customWidth="1"/>
    <col min="4622" max="4864" width="9" style="47"/>
    <col min="4865" max="4865" width="32.875" style="47" customWidth="1"/>
    <col min="4866" max="4866" width="12.375" style="47" customWidth="1"/>
    <col min="4867" max="4867" width="23" style="47" customWidth="1"/>
    <col min="4868" max="4868" width="11.25" style="47" customWidth="1"/>
    <col min="4869" max="4869" width="13.875" style="47" customWidth="1"/>
    <col min="4870" max="4870" width="17.375" style="47" customWidth="1"/>
    <col min="4871" max="4871" width="15.25" style="47" customWidth="1"/>
    <col min="4872" max="4872" width="28" style="47" customWidth="1"/>
    <col min="4873" max="4873" width="15.625" style="47" customWidth="1"/>
    <col min="4874" max="4874" width="18.25" style="47" customWidth="1"/>
    <col min="4875" max="4875" width="17.625" style="47" customWidth="1"/>
    <col min="4876" max="4877" width="17.875" style="47" customWidth="1"/>
    <col min="4878" max="5120" width="9" style="47"/>
    <col min="5121" max="5121" width="32.875" style="47" customWidth="1"/>
    <col min="5122" max="5122" width="12.375" style="47" customWidth="1"/>
    <col min="5123" max="5123" width="23" style="47" customWidth="1"/>
    <col min="5124" max="5124" width="11.25" style="47" customWidth="1"/>
    <col min="5125" max="5125" width="13.875" style="47" customWidth="1"/>
    <col min="5126" max="5126" width="17.375" style="47" customWidth="1"/>
    <col min="5127" max="5127" width="15.25" style="47" customWidth="1"/>
    <col min="5128" max="5128" width="28" style="47" customWidth="1"/>
    <col min="5129" max="5129" width="15.625" style="47" customWidth="1"/>
    <col min="5130" max="5130" width="18.25" style="47" customWidth="1"/>
    <col min="5131" max="5131" width="17.625" style="47" customWidth="1"/>
    <col min="5132" max="5133" width="17.875" style="47" customWidth="1"/>
    <col min="5134" max="5376" width="9" style="47"/>
    <col min="5377" max="5377" width="32.875" style="47" customWidth="1"/>
    <col min="5378" max="5378" width="12.375" style="47" customWidth="1"/>
    <col min="5379" max="5379" width="23" style="47" customWidth="1"/>
    <col min="5380" max="5380" width="11.25" style="47" customWidth="1"/>
    <col min="5381" max="5381" width="13.875" style="47" customWidth="1"/>
    <col min="5382" max="5382" width="17.375" style="47" customWidth="1"/>
    <col min="5383" max="5383" width="15.25" style="47" customWidth="1"/>
    <col min="5384" max="5384" width="28" style="47" customWidth="1"/>
    <col min="5385" max="5385" width="15.625" style="47" customWidth="1"/>
    <col min="5386" max="5386" width="18.25" style="47" customWidth="1"/>
    <col min="5387" max="5387" width="17.625" style="47" customWidth="1"/>
    <col min="5388" max="5389" width="17.875" style="47" customWidth="1"/>
    <col min="5390" max="5632" width="9" style="47"/>
    <col min="5633" max="5633" width="32.875" style="47" customWidth="1"/>
    <col min="5634" max="5634" width="12.375" style="47" customWidth="1"/>
    <col min="5635" max="5635" width="23" style="47" customWidth="1"/>
    <col min="5636" max="5636" width="11.25" style="47" customWidth="1"/>
    <col min="5637" max="5637" width="13.875" style="47" customWidth="1"/>
    <col min="5638" max="5638" width="17.375" style="47" customWidth="1"/>
    <col min="5639" max="5639" width="15.25" style="47" customWidth="1"/>
    <col min="5640" max="5640" width="28" style="47" customWidth="1"/>
    <col min="5641" max="5641" width="15.625" style="47" customWidth="1"/>
    <col min="5642" max="5642" width="18.25" style="47" customWidth="1"/>
    <col min="5643" max="5643" width="17.625" style="47" customWidth="1"/>
    <col min="5644" max="5645" width="17.875" style="47" customWidth="1"/>
    <col min="5646" max="5888" width="9" style="47"/>
    <col min="5889" max="5889" width="32.875" style="47" customWidth="1"/>
    <col min="5890" max="5890" width="12.375" style="47" customWidth="1"/>
    <col min="5891" max="5891" width="23" style="47" customWidth="1"/>
    <col min="5892" max="5892" width="11.25" style="47" customWidth="1"/>
    <col min="5893" max="5893" width="13.875" style="47" customWidth="1"/>
    <col min="5894" max="5894" width="17.375" style="47" customWidth="1"/>
    <col min="5895" max="5895" width="15.25" style="47" customWidth="1"/>
    <col min="5896" max="5896" width="28" style="47" customWidth="1"/>
    <col min="5897" max="5897" width="15.625" style="47" customWidth="1"/>
    <col min="5898" max="5898" width="18.25" style="47" customWidth="1"/>
    <col min="5899" max="5899" width="17.625" style="47" customWidth="1"/>
    <col min="5900" max="5901" width="17.875" style="47" customWidth="1"/>
    <col min="5902" max="6144" width="9" style="47"/>
    <col min="6145" max="6145" width="32.875" style="47" customWidth="1"/>
    <col min="6146" max="6146" width="12.375" style="47" customWidth="1"/>
    <col min="6147" max="6147" width="23" style="47" customWidth="1"/>
    <col min="6148" max="6148" width="11.25" style="47" customWidth="1"/>
    <col min="6149" max="6149" width="13.875" style="47" customWidth="1"/>
    <col min="6150" max="6150" width="17.375" style="47" customWidth="1"/>
    <col min="6151" max="6151" width="15.25" style="47" customWidth="1"/>
    <col min="6152" max="6152" width="28" style="47" customWidth="1"/>
    <col min="6153" max="6153" width="15.625" style="47" customWidth="1"/>
    <col min="6154" max="6154" width="18.25" style="47" customWidth="1"/>
    <col min="6155" max="6155" width="17.625" style="47" customWidth="1"/>
    <col min="6156" max="6157" width="17.875" style="47" customWidth="1"/>
    <col min="6158" max="6400" width="9" style="47"/>
    <col min="6401" max="6401" width="32.875" style="47" customWidth="1"/>
    <col min="6402" max="6402" width="12.375" style="47" customWidth="1"/>
    <col min="6403" max="6403" width="23" style="47" customWidth="1"/>
    <col min="6404" max="6404" width="11.25" style="47" customWidth="1"/>
    <col min="6405" max="6405" width="13.875" style="47" customWidth="1"/>
    <col min="6406" max="6406" width="17.375" style="47" customWidth="1"/>
    <col min="6407" max="6407" width="15.25" style="47" customWidth="1"/>
    <col min="6408" max="6408" width="28" style="47" customWidth="1"/>
    <col min="6409" max="6409" width="15.625" style="47" customWidth="1"/>
    <col min="6410" max="6410" width="18.25" style="47" customWidth="1"/>
    <col min="6411" max="6411" width="17.625" style="47" customWidth="1"/>
    <col min="6412" max="6413" width="17.875" style="47" customWidth="1"/>
    <col min="6414" max="6656" width="9" style="47"/>
    <col min="6657" max="6657" width="32.875" style="47" customWidth="1"/>
    <col min="6658" max="6658" width="12.375" style="47" customWidth="1"/>
    <col min="6659" max="6659" width="23" style="47" customWidth="1"/>
    <col min="6660" max="6660" width="11.25" style="47" customWidth="1"/>
    <col min="6661" max="6661" width="13.875" style="47" customWidth="1"/>
    <col min="6662" max="6662" width="17.375" style="47" customWidth="1"/>
    <col min="6663" max="6663" width="15.25" style="47" customWidth="1"/>
    <col min="6664" max="6664" width="28" style="47" customWidth="1"/>
    <col min="6665" max="6665" width="15.625" style="47" customWidth="1"/>
    <col min="6666" max="6666" width="18.25" style="47" customWidth="1"/>
    <col min="6667" max="6667" width="17.625" style="47" customWidth="1"/>
    <col min="6668" max="6669" width="17.875" style="47" customWidth="1"/>
    <col min="6670" max="6912" width="9" style="47"/>
    <col min="6913" max="6913" width="32.875" style="47" customWidth="1"/>
    <col min="6914" max="6914" width="12.375" style="47" customWidth="1"/>
    <col min="6915" max="6915" width="23" style="47" customWidth="1"/>
    <col min="6916" max="6916" width="11.25" style="47" customWidth="1"/>
    <col min="6917" max="6917" width="13.875" style="47" customWidth="1"/>
    <col min="6918" max="6918" width="17.375" style="47" customWidth="1"/>
    <col min="6919" max="6919" width="15.25" style="47" customWidth="1"/>
    <col min="6920" max="6920" width="28" style="47" customWidth="1"/>
    <col min="6921" max="6921" width="15.625" style="47" customWidth="1"/>
    <col min="6922" max="6922" width="18.25" style="47" customWidth="1"/>
    <col min="6923" max="6923" width="17.625" style="47" customWidth="1"/>
    <col min="6924" max="6925" width="17.875" style="47" customWidth="1"/>
    <col min="6926" max="7168" width="9" style="47"/>
    <col min="7169" max="7169" width="32.875" style="47" customWidth="1"/>
    <col min="7170" max="7170" width="12.375" style="47" customWidth="1"/>
    <col min="7171" max="7171" width="23" style="47" customWidth="1"/>
    <col min="7172" max="7172" width="11.25" style="47" customWidth="1"/>
    <col min="7173" max="7173" width="13.875" style="47" customWidth="1"/>
    <col min="7174" max="7174" width="17.375" style="47" customWidth="1"/>
    <col min="7175" max="7175" width="15.25" style="47" customWidth="1"/>
    <col min="7176" max="7176" width="28" style="47" customWidth="1"/>
    <col min="7177" max="7177" width="15.625" style="47" customWidth="1"/>
    <col min="7178" max="7178" width="18.25" style="47" customWidth="1"/>
    <col min="7179" max="7179" width="17.625" style="47" customWidth="1"/>
    <col min="7180" max="7181" width="17.875" style="47" customWidth="1"/>
    <col min="7182" max="7424" width="9" style="47"/>
    <col min="7425" max="7425" width="32.875" style="47" customWidth="1"/>
    <col min="7426" max="7426" width="12.375" style="47" customWidth="1"/>
    <col min="7427" max="7427" width="23" style="47" customWidth="1"/>
    <col min="7428" max="7428" width="11.25" style="47" customWidth="1"/>
    <col min="7429" max="7429" width="13.875" style="47" customWidth="1"/>
    <col min="7430" max="7430" width="17.375" style="47" customWidth="1"/>
    <col min="7431" max="7431" width="15.25" style="47" customWidth="1"/>
    <col min="7432" max="7432" width="28" style="47" customWidth="1"/>
    <col min="7433" max="7433" width="15.625" style="47" customWidth="1"/>
    <col min="7434" max="7434" width="18.25" style="47" customWidth="1"/>
    <col min="7435" max="7435" width="17.625" style="47" customWidth="1"/>
    <col min="7436" max="7437" width="17.875" style="47" customWidth="1"/>
    <col min="7438" max="7680" width="9" style="47"/>
    <col min="7681" max="7681" width="32.875" style="47" customWidth="1"/>
    <col min="7682" max="7682" width="12.375" style="47" customWidth="1"/>
    <col min="7683" max="7683" width="23" style="47" customWidth="1"/>
    <col min="7684" max="7684" width="11.25" style="47" customWidth="1"/>
    <col min="7685" max="7685" width="13.875" style="47" customWidth="1"/>
    <col min="7686" max="7686" width="17.375" style="47" customWidth="1"/>
    <col min="7687" max="7687" width="15.25" style="47" customWidth="1"/>
    <col min="7688" max="7688" width="28" style="47" customWidth="1"/>
    <col min="7689" max="7689" width="15.625" style="47" customWidth="1"/>
    <col min="7690" max="7690" width="18.25" style="47" customWidth="1"/>
    <col min="7691" max="7691" width="17.625" style="47" customWidth="1"/>
    <col min="7692" max="7693" width="17.875" style="47" customWidth="1"/>
    <col min="7694" max="7936" width="9" style="47"/>
    <col min="7937" max="7937" width="32.875" style="47" customWidth="1"/>
    <col min="7938" max="7938" width="12.375" style="47" customWidth="1"/>
    <col min="7939" max="7939" width="23" style="47" customWidth="1"/>
    <col min="7940" max="7940" width="11.25" style="47" customWidth="1"/>
    <col min="7941" max="7941" width="13.875" style="47" customWidth="1"/>
    <col min="7942" max="7942" width="17.375" style="47" customWidth="1"/>
    <col min="7943" max="7943" width="15.25" style="47" customWidth="1"/>
    <col min="7944" max="7944" width="28" style="47" customWidth="1"/>
    <col min="7945" max="7945" width="15.625" style="47" customWidth="1"/>
    <col min="7946" max="7946" width="18.25" style="47" customWidth="1"/>
    <col min="7947" max="7947" width="17.625" style="47" customWidth="1"/>
    <col min="7948" max="7949" width="17.875" style="47" customWidth="1"/>
    <col min="7950" max="8192" width="9" style="47"/>
    <col min="8193" max="8193" width="32.875" style="47" customWidth="1"/>
    <col min="8194" max="8194" width="12.375" style="47" customWidth="1"/>
    <col min="8195" max="8195" width="23" style="47" customWidth="1"/>
    <col min="8196" max="8196" width="11.25" style="47" customWidth="1"/>
    <col min="8197" max="8197" width="13.875" style="47" customWidth="1"/>
    <col min="8198" max="8198" width="17.375" style="47" customWidth="1"/>
    <col min="8199" max="8199" width="15.25" style="47" customWidth="1"/>
    <col min="8200" max="8200" width="28" style="47" customWidth="1"/>
    <col min="8201" max="8201" width="15.625" style="47" customWidth="1"/>
    <col min="8202" max="8202" width="18.25" style="47" customWidth="1"/>
    <col min="8203" max="8203" width="17.625" style="47" customWidth="1"/>
    <col min="8204" max="8205" width="17.875" style="47" customWidth="1"/>
    <col min="8206" max="8448" width="9" style="47"/>
    <col min="8449" max="8449" width="32.875" style="47" customWidth="1"/>
    <col min="8450" max="8450" width="12.375" style="47" customWidth="1"/>
    <col min="8451" max="8451" width="23" style="47" customWidth="1"/>
    <col min="8452" max="8452" width="11.25" style="47" customWidth="1"/>
    <col min="8453" max="8453" width="13.875" style="47" customWidth="1"/>
    <col min="8454" max="8454" width="17.375" style="47" customWidth="1"/>
    <col min="8455" max="8455" width="15.25" style="47" customWidth="1"/>
    <col min="8456" max="8456" width="28" style="47" customWidth="1"/>
    <col min="8457" max="8457" width="15.625" style="47" customWidth="1"/>
    <col min="8458" max="8458" width="18.25" style="47" customWidth="1"/>
    <col min="8459" max="8459" width="17.625" style="47" customWidth="1"/>
    <col min="8460" max="8461" width="17.875" style="47" customWidth="1"/>
    <col min="8462" max="8704" width="9" style="47"/>
    <col min="8705" max="8705" width="32.875" style="47" customWidth="1"/>
    <col min="8706" max="8706" width="12.375" style="47" customWidth="1"/>
    <col min="8707" max="8707" width="23" style="47" customWidth="1"/>
    <col min="8708" max="8708" width="11.25" style="47" customWidth="1"/>
    <col min="8709" max="8709" width="13.875" style="47" customWidth="1"/>
    <col min="8710" max="8710" width="17.375" style="47" customWidth="1"/>
    <col min="8711" max="8711" width="15.25" style="47" customWidth="1"/>
    <col min="8712" max="8712" width="28" style="47" customWidth="1"/>
    <col min="8713" max="8713" width="15.625" style="47" customWidth="1"/>
    <col min="8714" max="8714" width="18.25" style="47" customWidth="1"/>
    <col min="8715" max="8715" width="17.625" style="47" customWidth="1"/>
    <col min="8716" max="8717" width="17.875" style="47" customWidth="1"/>
    <col min="8718" max="8960" width="9" style="47"/>
    <col min="8961" max="8961" width="32.875" style="47" customWidth="1"/>
    <col min="8962" max="8962" width="12.375" style="47" customWidth="1"/>
    <col min="8963" max="8963" width="23" style="47" customWidth="1"/>
    <col min="8964" max="8964" width="11.25" style="47" customWidth="1"/>
    <col min="8965" max="8965" width="13.875" style="47" customWidth="1"/>
    <col min="8966" max="8966" width="17.375" style="47" customWidth="1"/>
    <col min="8967" max="8967" width="15.25" style="47" customWidth="1"/>
    <col min="8968" max="8968" width="28" style="47" customWidth="1"/>
    <col min="8969" max="8969" width="15.625" style="47" customWidth="1"/>
    <col min="8970" max="8970" width="18.25" style="47" customWidth="1"/>
    <col min="8971" max="8971" width="17.625" style="47" customWidth="1"/>
    <col min="8972" max="8973" width="17.875" style="47" customWidth="1"/>
    <col min="8974" max="9216" width="9" style="47"/>
    <col min="9217" max="9217" width="32.875" style="47" customWidth="1"/>
    <col min="9218" max="9218" width="12.375" style="47" customWidth="1"/>
    <col min="9219" max="9219" width="23" style="47" customWidth="1"/>
    <col min="9220" max="9220" width="11.25" style="47" customWidth="1"/>
    <col min="9221" max="9221" width="13.875" style="47" customWidth="1"/>
    <col min="9222" max="9222" width="17.375" style="47" customWidth="1"/>
    <col min="9223" max="9223" width="15.25" style="47" customWidth="1"/>
    <col min="9224" max="9224" width="28" style="47" customWidth="1"/>
    <col min="9225" max="9225" width="15.625" style="47" customWidth="1"/>
    <col min="9226" max="9226" width="18.25" style="47" customWidth="1"/>
    <col min="9227" max="9227" width="17.625" style="47" customWidth="1"/>
    <col min="9228" max="9229" width="17.875" style="47" customWidth="1"/>
    <col min="9230" max="9472" width="9" style="47"/>
    <col min="9473" max="9473" width="32.875" style="47" customWidth="1"/>
    <col min="9474" max="9474" width="12.375" style="47" customWidth="1"/>
    <col min="9475" max="9475" width="23" style="47" customWidth="1"/>
    <col min="9476" max="9476" width="11.25" style="47" customWidth="1"/>
    <col min="9477" max="9477" width="13.875" style="47" customWidth="1"/>
    <col min="9478" max="9478" width="17.375" style="47" customWidth="1"/>
    <col min="9479" max="9479" width="15.25" style="47" customWidth="1"/>
    <col min="9480" max="9480" width="28" style="47" customWidth="1"/>
    <col min="9481" max="9481" width="15.625" style="47" customWidth="1"/>
    <col min="9482" max="9482" width="18.25" style="47" customWidth="1"/>
    <col min="9483" max="9483" width="17.625" style="47" customWidth="1"/>
    <col min="9484" max="9485" width="17.875" style="47" customWidth="1"/>
    <col min="9486" max="9728" width="9" style="47"/>
    <col min="9729" max="9729" width="32.875" style="47" customWidth="1"/>
    <col min="9730" max="9730" width="12.375" style="47" customWidth="1"/>
    <col min="9731" max="9731" width="23" style="47" customWidth="1"/>
    <col min="9732" max="9732" width="11.25" style="47" customWidth="1"/>
    <col min="9733" max="9733" width="13.875" style="47" customWidth="1"/>
    <col min="9734" max="9734" width="17.375" style="47" customWidth="1"/>
    <col min="9735" max="9735" width="15.25" style="47" customWidth="1"/>
    <col min="9736" max="9736" width="28" style="47" customWidth="1"/>
    <col min="9737" max="9737" width="15.625" style="47" customWidth="1"/>
    <col min="9738" max="9738" width="18.25" style="47" customWidth="1"/>
    <col min="9739" max="9739" width="17.625" style="47" customWidth="1"/>
    <col min="9740" max="9741" width="17.875" style="47" customWidth="1"/>
    <col min="9742" max="9984" width="9" style="47"/>
    <col min="9985" max="9985" width="32.875" style="47" customWidth="1"/>
    <col min="9986" max="9986" width="12.375" style="47" customWidth="1"/>
    <col min="9987" max="9987" width="23" style="47" customWidth="1"/>
    <col min="9988" max="9988" width="11.25" style="47" customWidth="1"/>
    <col min="9989" max="9989" width="13.875" style="47" customWidth="1"/>
    <col min="9990" max="9990" width="17.375" style="47" customWidth="1"/>
    <col min="9991" max="9991" width="15.25" style="47" customWidth="1"/>
    <col min="9992" max="9992" width="28" style="47" customWidth="1"/>
    <col min="9993" max="9993" width="15.625" style="47" customWidth="1"/>
    <col min="9994" max="9994" width="18.25" style="47" customWidth="1"/>
    <col min="9995" max="9995" width="17.625" style="47" customWidth="1"/>
    <col min="9996" max="9997" width="17.875" style="47" customWidth="1"/>
    <col min="9998" max="10240" width="9" style="47"/>
    <col min="10241" max="10241" width="32.875" style="47" customWidth="1"/>
    <col min="10242" max="10242" width="12.375" style="47" customWidth="1"/>
    <col min="10243" max="10243" width="23" style="47" customWidth="1"/>
    <col min="10244" max="10244" width="11.25" style="47" customWidth="1"/>
    <col min="10245" max="10245" width="13.875" style="47" customWidth="1"/>
    <col min="10246" max="10246" width="17.375" style="47" customWidth="1"/>
    <col min="10247" max="10247" width="15.25" style="47" customWidth="1"/>
    <col min="10248" max="10248" width="28" style="47" customWidth="1"/>
    <col min="10249" max="10249" width="15.625" style="47" customWidth="1"/>
    <col min="10250" max="10250" width="18.25" style="47" customWidth="1"/>
    <col min="10251" max="10251" width="17.625" style="47" customWidth="1"/>
    <col min="10252" max="10253" width="17.875" style="47" customWidth="1"/>
    <col min="10254" max="10496" width="9" style="47"/>
    <col min="10497" max="10497" width="32.875" style="47" customWidth="1"/>
    <col min="10498" max="10498" width="12.375" style="47" customWidth="1"/>
    <col min="10499" max="10499" width="23" style="47" customWidth="1"/>
    <col min="10500" max="10500" width="11.25" style="47" customWidth="1"/>
    <col min="10501" max="10501" width="13.875" style="47" customWidth="1"/>
    <col min="10502" max="10502" width="17.375" style="47" customWidth="1"/>
    <col min="10503" max="10503" width="15.25" style="47" customWidth="1"/>
    <col min="10504" max="10504" width="28" style="47" customWidth="1"/>
    <col min="10505" max="10505" width="15.625" style="47" customWidth="1"/>
    <col min="10506" max="10506" width="18.25" style="47" customWidth="1"/>
    <col min="10507" max="10507" width="17.625" style="47" customWidth="1"/>
    <col min="10508" max="10509" width="17.875" style="47" customWidth="1"/>
    <col min="10510" max="10752" width="9" style="47"/>
    <col min="10753" max="10753" width="32.875" style="47" customWidth="1"/>
    <col min="10754" max="10754" width="12.375" style="47" customWidth="1"/>
    <col min="10755" max="10755" width="23" style="47" customWidth="1"/>
    <col min="10756" max="10756" width="11.25" style="47" customWidth="1"/>
    <col min="10757" max="10757" width="13.875" style="47" customWidth="1"/>
    <col min="10758" max="10758" width="17.375" style="47" customWidth="1"/>
    <col min="10759" max="10759" width="15.25" style="47" customWidth="1"/>
    <col min="10760" max="10760" width="28" style="47" customWidth="1"/>
    <col min="10761" max="10761" width="15.625" style="47" customWidth="1"/>
    <col min="10762" max="10762" width="18.25" style="47" customWidth="1"/>
    <col min="10763" max="10763" width="17.625" style="47" customWidth="1"/>
    <col min="10764" max="10765" width="17.875" style="47" customWidth="1"/>
    <col min="10766" max="11008" width="9" style="47"/>
    <col min="11009" max="11009" width="32.875" style="47" customWidth="1"/>
    <col min="11010" max="11010" width="12.375" style="47" customWidth="1"/>
    <col min="11011" max="11011" width="23" style="47" customWidth="1"/>
    <col min="11012" max="11012" width="11.25" style="47" customWidth="1"/>
    <col min="11013" max="11013" width="13.875" style="47" customWidth="1"/>
    <col min="11014" max="11014" width="17.375" style="47" customWidth="1"/>
    <col min="11015" max="11015" width="15.25" style="47" customWidth="1"/>
    <col min="11016" max="11016" width="28" style="47" customWidth="1"/>
    <col min="11017" max="11017" width="15.625" style="47" customWidth="1"/>
    <col min="11018" max="11018" width="18.25" style="47" customWidth="1"/>
    <col min="11019" max="11019" width="17.625" style="47" customWidth="1"/>
    <col min="11020" max="11021" width="17.875" style="47" customWidth="1"/>
    <col min="11022" max="11264" width="9" style="47"/>
    <col min="11265" max="11265" width="32.875" style="47" customWidth="1"/>
    <col min="11266" max="11266" width="12.375" style="47" customWidth="1"/>
    <col min="11267" max="11267" width="23" style="47" customWidth="1"/>
    <col min="11268" max="11268" width="11.25" style="47" customWidth="1"/>
    <col min="11269" max="11269" width="13.875" style="47" customWidth="1"/>
    <col min="11270" max="11270" width="17.375" style="47" customWidth="1"/>
    <col min="11271" max="11271" width="15.25" style="47" customWidth="1"/>
    <col min="11272" max="11272" width="28" style="47" customWidth="1"/>
    <col min="11273" max="11273" width="15.625" style="47" customWidth="1"/>
    <col min="11274" max="11274" width="18.25" style="47" customWidth="1"/>
    <col min="11275" max="11275" width="17.625" style="47" customWidth="1"/>
    <col min="11276" max="11277" width="17.875" style="47" customWidth="1"/>
    <col min="11278" max="11520" width="9" style="47"/>
    <col min="11521" max="11521" width="32.875" style="47" customWidth="1"/>
    <col min="11522" max="11522" width="12.375" style="47" customWidth="1"/>
    <col min="11523" max="11523" width="23" style="47" customWidth="1"/>
    <col min="11524" max="11524" width="11.25" style="47" customWidth="1"/>
    <col min="11525" max="11525" width="13.875" style="47" customWidth="1"/>
    <col min="11526" max="11526" width="17.375" style="47" customWidth="1"/>
    <col min="11527" max="11527" width="15.25" style="47" customWidth="1"/>
    <col min="11528" max="11528" width="28" style="47" customWidth="1"/>
    <col min="11529" max="11529" width="15.625" style="47" customWidth="1"/>
    <col min="11530" max="11530" width="18.25" style="47" customWidth="1"/>
    <col min="11531" max="11531" width="17.625" style="47" customWidth="1"/>
    <col min="11532" max="11533" width="17.875" style="47" customWidth="1"/>
    <col min="11534" max="11776" width="9" style="47"/>
    <col min="11777" max="11777" width="32.875" style="47" customWidth="1"/>
    <col min="11778" max="11778" width="12.375" style="47" customWidth="1"/>
    <col min="11779" max="11779" width="23" style="47" customWidth="1"/>
    <col min="11780" max="11780" width="11.25" style="47" customWidth="1"/>
    <col min="11781" max="11781" width="13.875" style="47" customWidth="1"/>
    <col min="11782" max="11782" width="17.375" style="47" customWidth="1"/>
    <col min="11783" max="11783" width="15.25" style="47" customWidth="1"/>
    <col min="11784" max="11784" width="28" style="47" customWidth="1"/>
    <col min="11785" max="11785" width="15.625" style="47" customWidth="1"/>
    <col min="11786" max="11786" width="18.25" style="47" customWidth="1"/>
    <col min="11787" max="11787" width="17.625" style="47" customWidth="1"/>
    <col min="11788" max="11789" width="17.875" style="47" customWidth="1"/>
    <col min="11790" max="12032" width="9" style="47"/>
    <col min="12033" max="12033" width="32.875" style="47" customWidth="1"/>
    <col min="12034" max="12034" width="12.375" style="47" customWidth="1"/>
    <col min="12035" max="12035" width="23" style="47" customWidth="1"/>
    <col min="12036" max="12036" width="11.25" style="47" customWidth="1"/>
    <col min="12037" max="12037" width="13.875" style="47" customWidth="1"/>
    <col min="12038" max="12038" width="17.375" style="47" customWidth="1"/>
    <col min="12039" max="12039" width="15.25" style="47" customWidth="1"/>
    <col min="12040" max="12040" width="28" style="47" customWidth="1"/>
    <col min="12041" max="12041" width="15.625" style="47" customWidth="1"/>
    <col min="12042" max="12042" width="18.25" style="47" customWidth="1"/>
    <col min="12043" max="12043" width="17.625" style="47" customWidth="1"/>
    <col min="12044" max="12045" width="17.875" style="47" customWidth="1"/>
    <col min="12046" max="12288" width="9" style="47"/>
    <col min="12289" max="12289" width="32.875" style="47" customWidth="1"/>
    <col min="12290" max="12290" width="12.375" style="47" customWidth="1"/>
    <col min="12291" max="12291" width="23" style="47" customWidth="1"/>
    <col min="12292" max="12292" width="11.25" style="47" customWidth="1"/>
    <col min="12293" max="12293" width="13.875" style="47" customWidth="1"/>
    <col min="12294" max="12294" width="17.375" style="47" customWidth="1"/>
    <col min="12295" max="12295" width="15.25" style="47" customWidth="1"/>
    <col min="12296" max="12296" width="28" style="47" customWidth="1"/>
    <col min="12297" max="12297" width="15.625" style="47" customWidth="1"/>
    <col min="12298" max="12298" width="18.25" style="47" customWidth="1"/>
    <col min="12299" max="12299" width="17.625" style="47" customWidth="1"/>
    <col min="12300" max="12301" width="17.875" style="47" customWidth="1"/>
    <col min="12302" max="12544" width="9" style="47"/>
    <col min="12545" max="12545" width="32.875" style="47" customWidth="1"/>
    <col min="12546" max="12546" width="12.375" style="47" customWidth="1"/>
    <col min="12547" max="12547" width="23" style="47" customWidth="1"/>
    <col min="12548" max="12548" width="11.25" style="47" customWidth="1"/>
    <col min="12549" max="12549" width="13.875" style="47" customWidth="1"/>
    <col min="12550" max="12550" width="17.375" style="47" customWidth="1"/>
    <col min="12551" max="12551" width="15.25" style="47" customWidth="1"/>
    <col min="12552" max="12552" width="28" style="47" customWidth="1"/>
    <col min="12553" max="12553" width="15.625" style="47" customWidth="1"/>
    <col min="12554" max="12554" width="18.25" style="47" customWidth="1"/>
    <col min="12555" max="12555" width="17.625" style="47" customWidth="1"/>
    <col min="12556" max="12557" width="17.875" style="47" customWidth="1"/>
    <col min="12558" max="12800" width="9" style="47"/>
    <col min="12801" max="12801" width="32.875" style="47" customWidth="1"/>
    <col min="12802" max="12802" width="12.375" style="47" customWidth="1"/>
    <col min="12803" max="12803" width="23" style="47" customWidth="1"/>
    <col min="12804" max="12804" width="11.25" style="47" customWidth="1"/>
    <col min="12805" max="12805" width="13.875" style="47" customWidth="1"/>
    <col min="12806" max="12806" width="17.375" style="47" customWidth="1"/>
    <col min="12807" max="12807" width="15.25" style="47" customWidth="1"/>
    <col min="12808" max="12808" width="28" style="47" customWidth="1"/>
    <col min="12809" max="12809" width="15.625" style="47" customWidth="1"/>
    <col min="12810" max="12810" width="18.25" style="47" customWidth="1"/>
    <col min="12811" max="12811" width="17.625" style="47" customWidth="1"/>
    <col min="12812" max="12813" width="17.875" style="47" customWidth="1"/>
    <col min="12814" max="13056" width="9" style="47"/>
    <col min="13057" max="13057" width="32.875" style="47" customWidth="1"/>
    <col min="13058" max="13058" width="12.375" style="47" customWidth="1"/>
    <col min="13059" max="13059" width="23" style="47" customWidth="1"/>
    <col min="13060" max="13060" width="11.25" style="47" customWidth="1"/>
    <col min="13061" max="13061" width="13.875" style="47" customWidth="1"/>
    <col min="13062" max="13062" width="17.375" style="47" customWidth="1"/>
    <col min="13063" max="13063" width="15.25" style="47" customWidth="1"/>
    <col min="13064" max="13064" width="28" style="47" customWidth="1"/>
    <col min="13065" max="13065" width="15.625" style="47" customWidth="1"/>
    <col min="13066" max="13066" width="18.25" style="47" customWidth="1"/>
    <col min="13067" max="13067" width="17.625" style="47" customWidth="1"/>
    <col min="13068" max="13069" width="17.875" style="47" customWidth="1"/>
    <col min="13070" max="13312" width="9" style="47"/>
    <col min="13313" max="13313" width="32.875" style="47" customWidth="1"/>
    <col min="13314" max="13314" width="12.375" style="47" customWidth="1"/>
    <col min="13315" max="13315" width="23" style="47" customWidth="1"/>
    <col min="13316" max="13316" width="11.25" style="47" customWidth="1"/>
    <col min="13317" max="13317" width="13.875" style="47" customWidth="1"/>
    <col min="13318" max="13318" width="17.375" style="47" customWidth="1"/>
    <col min="13319" max="13319" width="15.25" style="47" customWidth="1"/>
    <col min="13320" max="13320" width="28" style="47" customWidth="1"/>
    <col min="13321" max="13321" width="15.625" style="47" customWidth="1"/>
    <col min="13322" max="13322" width="18.25" style="47" customWidth="1"/>
    <col min="13323" max="13323" width="17.625" style="47" customWidth="1"/>
    <col min="13324" max="13325" width="17.875" style="47" customWidth="1"/>
    <col min="13326" max="13568" width="9" style="47"/>
    <col min="13569" max="13569" width="32.875" style="47" customWidth="1"/>
    <col min="13570" max="13570" width="12.375" style="47" customWidth="1"/>
    <col min="13571" max="13571" width="23" style="47" customWidth="1"/>
    <col min="13572" max="13572" width="11.25" style="47" customWidth="1"/>
    <col min="13573" max="13573" width="13.875" style="47" customWidth="1"/>
    <col min="13574" max="13574" width="17.375" style="47" customWidth="1"/>
    <col min="13575" max="13575" width="15.25" style="47" customWidth="1"/>
    <col min="13576" max="13576" width="28" style="47" customWidth="1"/>
    <col min="13577" max="13577" width="15.625" style="47" customWidth="1"/>
    <col min="13578" max="13578" width="18.25" style="47" customWidth="1"/>
    <col min="13579" max="13579" width="17.625" style="47" customWidth="1"/>
    <col min="13580" max="13581" width="17.875" style="47" customWidth="1"/>
    <col min="13582" max="13824" width="9" style="47"/>
    <col min="13825" max="13825" width="32.875" style="47" customWidth="1"/>
    <col min="13826" max="13826" width="12.375" style="47" customWidth="1"/>
    <col min="13827" max="13827" width="23" style="47" customWidth="1"/>
    <col min="13828" max="13828" width="11.25" style="47" customWidth="1"/>
    <col min="13829" max="13829" width="13.875" style="47" customWidth="1"/>
    <col min="13830" max="13830" width="17.375" style="47" customWidth="1"/>
    <col min="13831" max="13831" width="15.25" style="47" customWidth="1"/>
    <col min="13832" max="13832" width="28" style="47" customWidth="1"/>
    <col min="13833" max="13833" width="15.625" style="47" customWidth="1"/>
    <col min="13834" max="13834" width="18.25" style="47" customWidth="1"/>
    <col min="13835" max="13835" width="17.625" style="47" customWidth="1"/>
    <col min="13836" max="13837" width="17.875" style="47" customWidth="1"/>
    <col min="13838" max="14080" width="9" style="47"/>
    <col min="14081" max="14081" width="32.875" style="47" customWidth="1"/>
    <col min="14082" max="14082" width="12.375" style="47" customWidth="1"/>
    <col min="14083" max="14083" width="23" style="47" customWidth="1"/>
    <col min="14084" max="14084" width="11.25" style="47" customWidth="1"/>
    <col min="14085" max="14085" width="13.875" style="47" customWidth="1"/>
    <col min="14086" max="14086" width="17.375" style="47" customWidth="1"/>
    <col min="14087" max="14087" width="15.25" style="47" customWidth="1"/>
    <col min="14088" max="14088" width="28" style="47" customWidth="1"/>
    <col min="14089" max="14089" width="15.625" style="47" customWidth="1"/>
    <col min="14090" max="14090" width="18.25" style="47" customWidth="1"/>
    <col min="14091" max="14091" width="17.625" style="47" customWidth="1"/>
    <col min="14092" max="14093" width="17.875" style="47" customWidth="1"/>
    <col min="14094" max="14336" width="9" style="47"/>
    <col min="14337" max="14337" width="32.875" style="47" customWidth="1"/>
    <col min="14338" max="14338" width="12.375" style="47" customWidth="1"/>
    <col min="14339" max="14339" width="23" style="47" customWidth="1"/>
    <col min="14340" max="14340" width="11.25" style="47" customWidth="1"/>
    <col min="14341" max="14341" width="13.875" style="47" customWidth="1"/>
    <col min="14342" max="14342" width="17.375" style="47" customWidth="1"/>
    <col min="14343" max="14343" width="15.25" style="47" customWidth="1"/>
    <col min="14344" max="14344" width="28" style="47" customWidth="1"/>
    <col min="14345" max="14345" width="15.625" style="47" customWidth="1"/>
    <col min="14346" max="14346" width="18.25" style="47" customWidth="1"/>
    <col min="14347" max="14347" width="17.625" style="47" customWidth="1"/>
    <col min="14348" max="14349" width="17.875" style="47" customWidth="1"/>
    <col min="14350" max="14592" width="9" style="47"/>
    <col min="14593" max="14593" width="32.875" style="47" customWidth="1"/>
    <col min="14594" max="14594" width="12.375" style="47" customWidth="1"/>
    <col min="14595" max="14595" width="23" style="47" customWidth="1"/>
    <col min="14596" max="14596" width="11.25" style="47" customWidth="1"/>
    <col min="14597" max="14597" width="13.875" style="47" customWidth="1"/>
    <col min="14598" max="14598" width="17.375" style="47" customWidth="1"/>
    <col min="14599" max="14599" width="15.25" style="47" customWidth="1"/>
    <col min="14600" max="14600" width="28" style="47" customWidth="1"/>
    <col min="14601" max="14601" width="15.625" style="47" customWidth="1"/>
    <col min="14602" max="14602" width="18.25" style="47" customWidth="1"/>
    <col min="14603" max="14603" width="17.625" style="47" customWidth="1"/>
    <col min="14604" max="14605" width="17.875" style="47" customWidth="1"/>
    <col min="14606" max="14848" width="9" style="47"/>
    <col min="14849" max="14849" width="32.875" style="47" customWidth="1"/>
    <col min="14850" max="14850" width="12.375" style="47" customWidth="1"/>
    <col min="14851" max="14851" width="23" style="47" customWidth="1"/>
    <col min="14852" max="14852" width="11.25" style="47" customWidth="1"/>
    <col min="14853" max="14853" width="13.875" style="47" customWidth="1"/>
    <col min="14854" max="14854" width="17.375" style="47" customWidth="1"/>
    <col min="14855" max="14855" width="15.25" style="47" customWidth="1"/>
    <col min="14856" max="14856" width="28" style="47" customWidth="1"/>
    <col min="14857" max="14857" width="15.625" style="47" customWidth="1"/>
    <col min="14858" max="14858" width="18.25" style="47" customWidth="1"/>
    <col min="14859" max="14859" width="17.625" style="47" customWidth="1"/>
    <col min="14860" max="14861" width="17.875" style="47" customWidth="1"/>
    <col min="14862" max="15104" width="9" style="47"/>
    <col min="15105" max="15105" width="32.875" style="47" customWidth="1"/>
    <col min="15106" max="15106" width="12.375" style="47" customWidth="1"/>
    <col min="15107" max="15107" width="23" style="47" customWidth="1"/>
    <col min="15108" max="15108" width="11.25" style="47" customWidth="1"/>
    <col min="15109" max="15109" width="13.875" style="47" customWidth="1"/>
    <col min="15110" max="15110" width="17.375" style="47" customWidth="1"/>
    <col min="15111" max="15111" width="15.25" style="47" customWidth="1"/>
    <col min="15112" max="15112" width="28" style="47" customWidth="1"/>
    <col min="15113" max="15113" width="15.625" style="47" customWidth="1"/>
    <col min="15114" max="15114" width="18.25" style="47" customWidth="1"/>
    <col min="15115" max="15115" width="17.625" style="47" customWidth="1"/>
    <col min="15116" max="15117" width="17.875" style="47" customWidth="1"/>
    <col min="15118" max="15360" width="9" style="47"/>
    <col min="15361" max="15361" width="32.875" style="47" customWidth="1"/>
    <col min="15362" max="15362" width="12.375" style="47" customWidth="1"/>
    <col min="15363" max="15363" width="23" style="47" customWidth="1"/>
    <col min="15364" max="15364" width="11.25" style="47" customWidth="1"/>
    <col min="15365" max="15365" width="13.875" style="47" customWidth="1"/>
    <col min="15366" max="15366" width="17.375" style="47" customWidth="1"/>
    <col min="15367" max="15367" width="15.25" style="47" customWidth="1"/>
    <col min="15368" max="15368" width="28" style="47" customWidth="1"/>
    <col min="15369" max="15369" width="15.625" style="47" customWidth="1"/>
    <col min="15370" max="15370" width="18.25" style="47" customWidth="1"/>
    <col min="15371" max="15371" width="17.625" style="47" customWidth="1"/>
    <col min="15372" max="15373" width="17.875" style="47" customWidth="1"/>
    <col min="15374" max="15616" width="9" style="47"/>
    <col min="15617" max="15617" width="32.875" style="47" customWidth="1"/>
    <col min="15618" max="15618" width="12.375" style="47" customWidth="1"/>
    <col min="15619" max="15619" width="23" style="47" customWidth="1"/>
    <col min="15620" max="15620" width="11.25" style="47" customWidth="1"/>
    <col min="15621" max="15621" width="13.875" style="47" customWidth="1"/>
    <col min="15622" max="15622" width="17.375" style="47" customWidth="1"/>
    <col min="15623" max="15623" width="15.25" style="47" customWidth="1"/>
    <col min="15624" max="15624" width="28" style="47" customWidth="1"/>
    <col min="15625" max="15625" width="15.625" style="47" customWidth="1"/>
    <col min="15626" max="15626" width="18.25" style="47" customWidth="1"/>
    <col min="15627" max="15627" width="17.625" style="47" customWidth="1"/>
    <col min="15628" max="15629" width="17.875" style="47" customWidth="1"/>
    <col min="15630" max="15872" width="9" style="47"/>
    <col min="15873" max="15873" width="32.875" style="47" customWidth="1"/>
    <col min="15874" max="15874" width="12.375" style="47" customWidth="1"/>
    <col min="15875" max="15875" width="23" style="47" customWidth="1"/>
    <col min="15876" max="15876" width="11.25" style="47" customWidth="1"/>
    <col min="15877" max="15877" width="13.875" style="47" customWidth="1"/>
    <col min="15878" max="15878" width="17.375" style="47" customWidth="1"/>
    <col min="15879" max="15879" width="15.25" style="47" customWidth="1"/>
    <col min="15880" max="15880" width="28" style="47" customWidth="1"/>
    <col min="15881" max="15881" width="15.625" style="47" customWidth="1"/>
    <col min="15882" max="15882" width="18.25" style="47" customWidth="1"/>
    <col min="15883" max="15883" width="17.625" style="47" customWidth="1"/>
    <col min="15884" max="15885" width="17.875" style="47" customWidth="1"/>
    <col min="15886" max="16128" width="9" style="47"/>
    <col min="16129" max="16129" width="32.875" style="47" customWidth="1"/>
    <col min="16130" max="16130" width="12.375" style="47" customWidth="1"/>
    <col min="16131" max="16131" width="23" style="47" customWidth="1"/>
    <col min="16132" max="16132" width="11.25" style="47" customWidth="1"/>
    <col min="16133" max="16133" width="13.875" style="47" customWidth="1"/>
    <col min="16134" max="16134" width="17.375" style="47" customWidth="1"/>
    <col min="16135" max="16135" width="15.25" style="47" customWidth="1"/>
    <col min="16136" max="16136" width="28" style="47" customWidth="1"/>
    <col min="16137" max="16137" width="15.625" style="47" customWidth="1"/>
    <col min="16138" max="16138" width="18.25" style="47" customWidth="1"/>
    <col min="16139" max="16139" width="17.625" style="47" customWidth="1"/>
    <col min="16140" max="16141" width="17.875" style="47" customWidth="1"/>
    <col min="16142" max="16384" width="9" style="47"/>
  </cols>
  <sheetData>
    <row r="1" spans="1:6" s="45" customFormat="1" ht="25.5" customHeight="1">
      <c r="A1" s="180" t="s">
        <v>137</v>
      </c>
      <c r="B1" s="181"/>
      <c r="C1" s="181"/>
      <c r="D1" s="181"/>
    </row>
    <row r="2" spans="1:6" s="45" customFormat="1" ht="25.5" customHeight="1">
      <c r="A2" s="49"/>
      <c r="B2" s="50"/>
      <c r="C2" s="50"/>
      <c r="D2" s="63" t="s">
        <v>25</v>
      </c>
    </row>
    <row r="3" spans="1:6" s="45" customFormat="1" ht="55.5" customHeight="1">
      <c r="A3" s="51" t="s">
        <v>84</v>
      </c>
      <c r="B3" s="52" t="s">
        <v>85</v>
      </c>
      <c r="C3" s="51" t="s">
        <v>86</v>
      </c>
      <c r="D3" s="53" t="s">
        <v>85</v>
      </c>
      <c r="E3" s="95"/>
    </row>
    <row r="4" spans="1:6" s="45" customFormat="1" ht="25.5" customHeight="1">
      <c r="A4" s="96" t="s">
        <v>87</v>
      </c>
      <c r="B4" s="97">
        <v>127902</v>
      </c>
      <c r="C4" s="96" t="s">
        <v>88</v>
      </c>
      <c r="D4" s="98">
        <v>348269</v>
      </c>
    </row>
    <row r="5" spans="1:6" s="45" customFormat="1" ht="25.5" customHeight="1">
      <c r="A5" s="96" t="s">
        <v>138</v>
      </c>
      <c r="B5" s="69">
        <v>84964</v>
      </c>
      <c r="C5" s="100" t="s">
        <v>90</v>
      </c>
      <c r="D5" s="59">
        <f>D6+D7</f>
        <v>5077</v>
      </c>
    </row>
    <row r="6" spans="1:6" s="45" customFormat="1" ht="25.5" customHeight="1">
      <c r="A6" s="99" t="s">
        <v>89</v>
      </c>
      <c r="B6" s="58">
        <f>B7+B11+B23</f>
        <v>249888</v>
      </c>
      <c r="C6" s="100" t="s">
        <v>92</v>
      </c>
      <c r="D6" s="59"/>
    </row>
    <row r="7" spans="1:6" s="45" customFormat="1" ht="25.5" customHeight="1">
      <c r="A7" s="100" t="s">
        <v>91</v>
      </c>
      <c r="B7" s="58">
        <f>SUM(B8:B10)</f>
        <v>3652</v>
      </c>
      <c r="C7" s="100" t="s">
        <v>94</v>
      </c>
      <c r="D7" s="59">
        <v>5077</v>
      </c>
    </row>
    <row r="8" spans="1:6" s="45" customFormat="1" ht="25.5" customHeight="1">
      <c r="A8" s="78" t="s">
        <v>93</v>
      </c>
      <c r="B8" s="58">
        <v>1719</v>
      </c>
      <c r="C8" s="100" t="s">
        <v>139</v>
      </c>
      <c r="D8" s="59">
        <v>120269</v>
      </c>
    </row>
    <row r="9" spans="1:6" s="45" customFormat="1" ht="25.5" customHeight="1">
      <c r="A9" s="78" t="s">
        <v>95</v>
      </c>
      <c r="B9" s="58">
        <v>1778</v>
      </c>
      <c r="C9" s="100"/>
      <c r="D9" s="59"/>
      <c r="F9" s="67"/>
    </row>
    <row r="10" spans="1:6" s="45" customFormat="1" ht="25.5" customHeight="1">
      <c r="A10" s="78" t="s">
        <v>96</v>
      </c>
      <c r="B10" s="58">
        <v>155</v>
      </c>
      <c r="C10" s="100"/>
      <c r="D10" s="59"/>
      <c r="F10" s="67"/>
    </row>
    <row r="11" spans="1:6" s="45" customFormat="1" ht="25.5" customHeight="1">
      <c r="A11" s="78" t="s">
        <v>99</v>
      </c>
      <c r="B11" s="58">
        <f>SUM(B12:B22)</f>
        <v>217223</v>
      </c>
      <c r="C11" s="100"/>
      <c r="D11" s="59"/>
    </row>
    <row r="12" spans="1:6" s="45" customFormat="1" ht="25.5" customHeight="1">
      <c r="A12" s="78" t="s">
        <v>100</v>
      </c>
      <c r="B12" s="58">
        <v>4671</v>
      </c>
      <c r="C12" s="100"/>
      <c r="D12" s="59"/>
    </row>
    <row r="13" spans="1:6" s="45" customFormat="1" ht="25.5" customHeight="1">
      <c r="A13" s="79" t="s">
        <v>140</v>
      </c>
      <c r="B13" s="58">
        <v>13942</v>
      </c>
      <c r="C13" s="100"/>
      <c r="D13" s="59"/>
    </row>
    <row r="14" spans="1:6" s="45" customFormat="1" ht="25.5" customHeight="1">
      <c r="A14" s="79" t="s">
        <v>103</v>
      </c>
      <c r="B14" s="58">
        <v>2192</v>
      </c>
      <c r="C14" s="100"/>
      <c r="D14" s="59"/>
    </row>
    <row r="15" spans="1:6" s="45" customFormat="1" ht="25.5" customHeight="1">
      <c r="A15" s="79" t="s">
        <v>104</v>
      </c>
      <c r="B15" s="58">
        <v>1108</v>
      </c>
      <c r="C15" s="100"/>
      <c r="D15" s="59"/>
    </row>
    <row r="16" spans="1:6" s="45" customFormat="1" ht="25.5" customHeight="1">
      <c r="A16" s="79" t="s">
        <v>105</v>
      </c>
      <c r="B16" s="58">
        <v>2846</v>
      </c>
      <c r="C16" s="100"/>
      <c r="D16" s="59"/>
    </row>
    <row r="17" spans="1:4" s="45" customFormat="1" ht="25.5" customHeight="1">
      <c r="A17" s="79" t="s">
        <v>106</v>
      </c>
      <c r="B17" s="58">
        <v>1247</v>
      </c>
      <c r="C17" s="101"/>
      <c r="D17" s="59"/>
    </row>
    <row r="18" spans="1:4" s="45" customFormat="1" ht="25.5" customHeight="1">
      <c r="A18" s="79" t="s">
        <v>107</v>
      </c>
      <c r="B18" s="58">
        <v>21403</v>
      </c>
      <c r="C18" s="101"/>
      <c r="D18" s="59"/>
    </row>
    <row r="19" spans="1:4" s="45" customFormat="1" ht="25.5" customHeight="1">
      <c r="A19" s="78" t="s">
        <v>108</v>
      </c>
      <c r="B19" s="58">
        <v>32262</v>
      </c>
      <c r="C19" s="101"/>
      <c r="D19" s="59"/>
    </row>
    <row r="20" spans="1:4" s="45" customFormat="1" ht="25.5" customHeight="1">
      <c r="A20" s="78" t="s">
        <v>112</v>
      </c>
      <c r="B20" s="58">
        <v>23298</v>
      </c>
      <c r="C20" s="101"/>
      <c r="D20" s="59"/>
    </row>
    <row r="21" spans="1:4" s="45" customFormat="1" ht="25.5" customHeight="1">
      <c r="A21" s="78" t="s">
        <v>113</v>
      </c>
      <c r="B21" s="58">
        <v>982</v>
      </c>
      <c r="C21" s="101"/>
      <c r="D21" s="59"/>
    </row>
    <row r="22" spans="1:4" s="45" customFormat="1" ht="25.5" customHeight="1">
      <c r="A22" s="78" t="s">
        <v>115</v>
      </c>
      <c r="B22" s="58">
        <v>113272</v>
      </c>
      <c r="C22" s="101"/>
      <c r="D22" s="59"/>
    </row>
    <row r="23" spans="1:4" s="45" customFormat="1" ht="25.5" customHeight="1">
      <c r="A23" s="78" t="s">
        <v>116</v>
      </c>
      <c r="B23" s="58">
        <v>29013</v>
      </c>
      <c r="C23" s="101"/>
      <c r="D23" s="59"/>
    </row>
    <row r="24" spans="1:4" s="45" customFormat="1" ht="18.75" customHeight="1">
      <c r="A24" s="78"/>
      <c r="B24" s="58"/>
      <c r="C24" s="101"/>
      <c r="D24" s="59"/>
    </row>
    <row r="25" spans="1:4" s="45" customFormat="1" ht="25.5" customHeight="1">
      <c r="A25" s="78" t="s">
        <v>117</v>
      </c>
      <c r="B25" s="58">
        <v>68556</v>
      </c>
      <c r="C25" s="101" t="s">
        <v>118</v>
      </c>
      <c r="D25" s="59">
        <f>D26+D27+D28</f>
        <v>50000</v>
      </c>
    </row>
    <row r="26" spans="1:4" s="45" customFormat="1" ht="25.5" customHeight="1">
      <c r="A26" s="78" t="s">
        <v>141</v>
      </c>
      <c r="B26" s="58">
        <v>14800</v>
      </c>
      <c r="C26" s="101" t="s">
        <v>120</v>
      </c>
      <c r="D26" s="59">
        <v>50000</v>
      </c>
    </row>
    <row r="27" spans="1:4" s="45" customFormat="1" ht="25.5" customHeight="1">
      <c r="A27" s="78" t="s">
        <v>142</v>
      </c>
      <c r="B27" s="58">
        <v>110000</v>
      </c>
      <c r="C27" s="101" t="s">
        <v>122</v>
      </c>
      <c r="D27" s="59"/>
    </row>
    <row r="28" spans="1:4" s="45" customFormat="1" ht="25.5" customHeight="1">
      <c r="A28" s="78" t="s">
        <v>119</v>
      </c>
      <c r="B28" s="58">
        <v>5822</v>
      </c>
      <c r="C28" s="101" t="s">
        <v>124</v>
      </c>
      <c r="D28" s="59"/>
    </row>
    <row r="29" spans="1:4" s="45" customFormat="1" ht="25.5" customHeight="1">
      <c r="A29" s="78" t="s">
        <v>121</v>
      </c>
      <c r="B29" s="58">
        <f>SUM(B30:B32)</f>
        <v>8987</v>
      </c>
      <c r="C29" s="101" t="s">
        <v>126</v>
      </c>
      <c r="D29" s="59">
        <v>36677</v>
      </c>
    </row>
    <row r="30" spans="1:4" s="45" customFormat="1" ht="25.5" customHeight="1">
      <c r="A30" s="78" t="s">
        <v>123</v>
      </c>
      <c r="B30" s="58">
        <v>5884</v>
      </c>
      <c r="C30" s="101" t="s">
        <v>128</v>
      </c>
      <c r="D30" s="59">
        <v>180923</v>
      </c>
    </row>
    <row r="31" spans="1:4" s="45" customFormat="1" ht="25.5" customHeight="1">
      <c r="A31" s="78" t="s">
        <v>125</v>
      </c>
      <c r="B31" s="58">
        <v>421</v>
      </c>
      <c r="C31" s="101" t="s">
        <v>130</v>
      </c>
      <c r="D31" s="59">
        <v>75340</v>
      </c>
    </row>
    <row r="32" spans="1:4" s="45" customFormat="1" ht="25.5" customHeight="1">
      <c r="A32" s="78" t="s">
        <v>127</v>
      </c>
      <c r="B32" s="58">
        <v>2682</v>
      </c>
      <c r="C32" s="101" t="s">
        <v>132</v>
      </c>
      <c r="D32" s="59">
        <v>75340</v>
      </c>
    </row>
    <row r="33" spans="1:6" s="45" customFormat="1" ht="25.5" customHeight="1">
      <c r="A33" s="100" t="s">
        <v>131</v>
      </c>
      <c r="B33" s="58">
        <v>230600</v>
      </c>
      <c r="C33" s="101"/>
      <c r="D33" s="59"/>
    </row>
    <row r="34" spans="1:6" s="45" customFormat="1" ht="25.5" customHeight="1">
      <c r="A34" s="100"/>
      <c r="B34" s="58"/>
      <c r="C34" s="101"/>
      <c r="D34" s="59"/>
    </row>
    <row r="35" spans="1:6" s="45" customFormat="1" ht="25.5" customHeight="1">
      <c r="A35" s="68"/>
      <c r="B35" s="69"/>
      <c r="C35" s="101"/>
      <c r="D35" s="70"/>
    </row>
    <row r="36" spans="1:6" s="45" customFormat="1" ht="25.5" customHeight="1">
      <c r="A36" s="102" t="s">
        <v>143</v>
      </c>
      <c r="B36" s="72">
        <f>B4+B6+B25+B26+B27+B28+B29+B33</f>
        <v>816555</v>
      </c>
      <c r="C36" s="102" t="s">
        <v>144</v>
      </c>
      <c r="D36" s="73">
        <f>D4+D5+D8+D25+D29+D30+D32</f>
        <v>816555</v>
      </c>
      <c r="E36" s="103"/>
    </row>
    <row r="39" spans="1:6">
      <c r="E39" s="75"/>
      <c r="F39" s="75"/>
    </row>
  </sheetData>
  <mergeCells count="1">
    <mergeCell ref="A1:D1"/>
  </mergeCells>
  <phoneticPr fontId="5" type="noConversion"/>
  <pageMargins left="0.70833333333333304" right="0.70833333333333304" top="0.74791666666666701" bottom="0.74791666666666701" header="0.31458333333333299" footer="0.31458333333333299"/>
  <pageSetup paperSize="9" scale="62" orientation="portrait" horizontalDpi="300" verticalDpi="300"/>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2"/>
  <sheetViews>
    <sheetView showGridLines="0" showZeros="0" workbookViewId="0">
      <selection activeCell="A2" sqref="A2:D2"/>
    </sheetView>
  </sheetViews>
  <sheetFormatPr defaultColWidth="9" defaultRowHeight="14.25"/>
  <cols>
    <col min="1" max="1" width="32.375" customWidth="1"/>
    <col min="2" max="4" width="15" customWidth="1"/>
  </cols>
  <sheetData>
    <row r="1" spans="1:4" ht="26.25" customHeight="1">
      <c r="A1" s="178" t="s">
        <v>145</v>
      </c>
      <c r="B1" s="178"/>
      <c r="C1" s="178"/>
      <c r="D1" s="178"/>
    </row>
    <row r="2" spans="1:4" ht="19.5" customHeight="1">
      <c r="A2" s="182" t="s">
        <v>25</v>
      </c>
      <c r="B2" s="182"/>
      <c r="C2" s="182"/>
      <c r="D2" s="182"/>
    </row>
    <row r="3" spans="1:4" ht="51" customHeight="1">
      <c r="A3" s="82" t="s">
        <v>26</v>
      </c>
      <c r="B3" s="84" t="s">
        <v>27</v>
      </c>
      <c r="C3" s="83" t="s">
        <v>146</v>
      </c>
      <c r="D3" s="84" t="s">
        <v>31</v>
      </c>
    </row>
    <row r="4" spans="1:4" ht="28.5" customHeight="1">
      <c r="A4" s="105" t="s">
        <v>147</v>
      </c>
      <c r="B4" s="91">
        <v>97482</v>
      </c>
      <c r="C4" s="91">
        <v>100401</v>
      </c>
      <c r="D4" s="145">
        <f>IF(B4=0,0,(C4/B4-1)*100)</f>
        <v>3</v>
      </c>
    </row>
    <row r="5" spans="1:4" ht="28.5" customHeight="1">
      <c r="A5" s="105" t="s">
        <v>148</v>
      </c>
      <c r="B5" s="91">
        <v>98481</v>
      </c>
      <c r="C5" s="91">
        <v>102298</v>
      </c>
      <c r="D5" s="145">
        <f t="shared" ref="D5:D26" si="0">IF(B5=0,0,(C5/B5-1)*100)</f>
        <v>3.9</v>
      </c>
    </row>
    <row r="6" spans="1:4" ht="28.5" customHeight="1">
      <c r="A6" s="105" t="s">
        <v>149</v>
      </c>
      <c r="B6" s="91">
        <v>421080</v>
      </c>
      <c r="C6" s="91">
        <v>419421</v>
      </c>
      <c r="D6" s="145">
        <f t="shared" si="0"/>
        <v>-0.4</v>
      </c>
    </row>
    <row r="7" spans="1:4" ht="28.5" customHeight="1">
      <c r="A7" s="105" t="s">
        <v>150</v>
      </c>
      <c r="B7" s="91">
        <v>42227</v>
      </c>
      <c r="C7" s="91">
        <v>45407</v>
      </c>
      <c r="D7" s="145">
        <f t="shared" si="0"/>
        <v>7.5</v>
      </c>
    </row>
    <row r="8" spans="1:4" ht="28.5" customHeight="1">
      <c r="A8" s="105" t="s">
        <v>151</v>
      </c>
      <c r="B8" s="91">
        <v>227332</v>
      </c>
      <c r="C8" s="91">
        <v>204029</v>
      </c>
      <c r="D8" s="145">
        <f t="shared" si="0"/>
        <v>-10.3</v>
      </c>
    </row>
    <row r="9" spans="1:4" ht="28.5" customHeight="1">
      <c r="A9" s="105" t="s">
        <v>152</v>
      </c>
      <c r="B9" s="91">
        <v>56686</v>
      </c>
      <c r="C9" s="91">
        <v>62278</v>
      </c>
      <c r="D9" s="145">
        <f t="shared" si="0"/>
        <v>9.9</v>
      </c>
    </row>
    <row r="10" spans="1:4" ht="28.5" customHeight="1">
      <c r="A10" s="105" t="s">
        <v>153</v>
      </c>
      <c r="B10" s="91">
        <v>85161</v>
      </c>
      <c r="C10" s="91">
        <v>69728</v>
      </c>
      <c r="D10" s="145">
        <f t="shared" si="0"/>
        <v>-18.100000000000001</v>
      </c>
    </row>
    <row r="11" spans="1:4" ht="28.5" customHeight="1">
      <c r="A11" s="105" t="s">
        <v>154</v>
      </c>
      <c r="B11" s="91">
        <v>37193</v>
      </c>
      <c r="C11" s="91">
        <v>38231</v>
      </c>
      <c r="D11" s="145">
        <f t="shared" si="0"/>
        <v>2.8</v>
      </c>
    </row>
    <row r="12" spans="1:4" ht="28.5" customHeight="1">
      <c r="A12" s="105" t="s">
        <v>155</v>
      </c>
      <c r="B12" s="91">
        <v>43433</v>
      </c>
      <c r="C12" s="91">
        <v>45334</v>
      </c>
      <c r="D12" s="145">
        <f t="shared" si="0"/>
        <v>4.4000000000000004</v>
      </c>
    </row>
    <row r="13" spans="1:4" ht="28.5" customHeight="1">
      <c r="A13" s="105" t="s">
        <v>156</v>
      </c>
      <c r="B13" s="91">
        <v>170102</v>
      </c>
      <c r="C13" s="91">
        <v>188408</v>
      </c>
      <c r="D13" s="145">
        <f t="shared" si="0"/>
        <v>10.8</v>
      </c>
    </row>
    <row r="14" spans="1:4" ht="28.5" customHeight="1">
      <c r="A14" s="105"/>
      <c r="B14" s="91"/>
      <c r="C14" s="91"/>
      <c r="D14" s="145">
        <f t="shared" si="0"/>
        <v>0</v>
      </c>
    </row>
    <row r="15" spans="1:4" ht="28.5" customHeight="1">
      <c r="A15" s="105"/>
      <c r="B15" s="91"/>
      <c r="C15" s="91"/>
      <c r="D15" s="145">
        <f t="shared" si="0"/>
        <v>0</v>
      </c>
    </row>
    <row r="16" spans="1:4" ht="28.5" customHeight="1">
      <c r="A16" s="105"/>
      <c r="B16" s="91"/>
      <c r="C16" s="91"/>
      <c r="D16" s="145">
        <f t="shared" si="0"/>
        <v>0</v>
      </c>
    </row>
    <row r="17" spans="1:4" ht="28.5" customHeight="1">
      <c r="A17" s="105"/>
      <c r="B17" s="91"/>
      <c r="C17" s="91"/>
      <c r="D17" s="145">
        <f t="shared" si="0"/>
        <v>0</v>
      </c>
    </row>
    <row r="18" spans="1:4" ht="28.5" customHeight="1">
      <c r="A18" s="105"/>
      <c r="B18" s="91"/>
      <c r="C18" s="91"/>
      <c r="D18" s="145">
        <f t="shared" si="0"/>
        <v>0</v>
      </c>
    </row>
    <row r="19" spans="1:4" ht="28.5" customHeight="1">
      <c r="A19" s="105"/>
      <c r="B19" s="91"/>
      <c r="C19" s="91"/>
      <c r="D19" s="145">
        <f t="shared" si="0"/>
        <v>0</v>
      </c>
    </row>
    <row r="20" spans="1:4" ht="28.5" customHeight="1">
      <c r="A20" s="105"/>
      <c r="B20" s="91"/>
      <c r="C20" s="91"/>
      <c r="D20" s="145">
        <f t="shared" si="0"/>
        <v>0</v>
      </c>
    </row>
    <row r="21" spans="1:4" ht="28.5" customHeight="1">
      <c r="A21" s="105"/>
      <c r="B21" s="91"/>
      <c r="C21" s="91"/>
      <c r="D21" s="145">
        <f t="shared" si="0"/>
        <v>0</v>
      </c>
    </row>
    <row r="22" spans="1:4" ht="28.5" customHeight="1">
      <c r="A22" s="105"/>
      <c r="B22" s="91"/>
      <c r="C22" s="91"/>
      <c r="D22" s="145">
        <f t="shared" si="0"/>
        <v>0</v>
      </c>
    </row>
    <row r="23" spans="1:4" ht="28.5" customHeight="1">
      <c r="A23" s="105"/>
      <c r="B23" s="111"/>
      <c r="C23" s="91"/>
      <c r="D23" s="145">
        <f t="shared" si="0"/>
        <v>0</v>
      </c>
    </row>
    <row r="24" spans="1:4" ht="28.5" customHeight="1">
      <c r="A24" s="110"/>
      <c r="B24" s="111"/>
      <c r="C24" s="91"/>
      <c r="D24" s="145">
        <f t="shared" si="0"/>
        <v>0</v>
      </c>
    </row>
    <row r="25" spans="1:4" ht="28.5" customHeight="1">
      <c r="A25" s="110"/>
      <c r="B25" s="111"/>
      <c r="C25" s="91"/>
      <c r="D25" s="145">
        <f t="shared" si="0"/>
        <v>0</v>
      </c>
    </row>
    <row r="26" spans="1:4" ht="23.25" customHeight="1">
      <c r="A26" s="71" t="s">
        <v>57</v>
      </c>
      <c r="B26" s="146">
        <f>B4+B5+B6+B8+B9+B10+B11+B12+B13</f>
        <v>1236950</v>
      </c>
      <c r="C26" s="146">
        <f>C4+C5+C6+C8+C9+C10+C11+C12+C13</f>
        <v>1230128</v>
      </c>
      <c r="D26" s="147">
        <f t="shared" si="0"/>
        <v>-0.6</v>
      </c>
    </row>
    <row r="170" spans="1:1">
      <c r="A170" s="94"/>
    </row>
    <row r="171" spans="1:1">
      <c r="A171" s="94"/>
    </row>
    <row r="172" spans="1:1">
      <c r="A172" s="94"/>
    </row>
    <row r="173" spans="1:1">
      <c r="A173" s="94"/>
    </row>
    <row r="174" spans="1:1">
      <c r="A174" s="94"/>
    </row>
    <row r="175" spans="1:1">
      <c r="A175" s="94"/>
    </row>
    <row r="176" spans="1:1">
      <c r="A176" s="94"/>
    </row>
    <row r="177" spans="1:1">
      <c r="A177" s="94"/>
    </row>
    <row r="178" spans="1:1">
      <c r="A178" s="94"/>
    </row>
    <row r="179" spans="1:1">
      <c r="A179" s="94"/>
    </row>
    <row r="180" spans="1:1">
      <c r="A180" s="94"/>
    </row>
    <row r="181" spans="1:1">
      <c r="A181" s="94"/>
    </row>
    <row r="182" spans="1:1">
      <c r="A182" s="94"/>
    </row>
  </sheetData>
  <mergeCells count="2">
    <mergeCell ref="A1:D1"/>
    <mergeCell ref="A2:D2"/>
  </mergeCells>
  <phoneticPr fontId="5" type="noConversion"/>
  <printOptions horizontalCentered="1"/>
  <pageMargins left="0.47222222222222199" right="0.47222222222222199" top="0.78680555555555598" bottom="0.59027777777777801" header="0.70833333333333304" footer="0.39305555555555599"/>
  <pageSetup paperSize="9" scale="95" orientation="portrait"/>
  <headerFooter alignWithMargins="0">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22</vt:i4>
      </vt:variant>
      <vt:variant>
        <vt:lpstr>命名范围</vt:lpstr>
      </vt:variant>
      <vt:variant>
        <vt:i4>22</vt:i4>
      </vt:variant>
    </vt:vector>
  </HeadingPairs>
  <TitlesOfParts>
    <vt:vector size="44" baseType="lpstr">
      <vt:lpstr>封面</vt:lpstr>
      <vt:lpstr>目录</vt:lpstr>
      <vt:lpstr>表一—2018年全州收入</vt:lpstr>
      <vt:lpstr>表二—2018年全州支出</vt:lpstr>
      <vt:lpstr>表三-2018年全州平衡</vt:lpstr>
      <vt:lpstr>表四-2018年本级收入</vt:lpstr>
      <vt:lpstr>表五—2018年本级支出</vt:lpstr>
      <vt:lpstr>表六-2018年州本级平衡.</vt:lpstr>
      <vt:lpstr>表七-2018年各县市收入 </vt:lpstr>
      <vt:lpstr>表八-2018年各市县支出</vt:lpstr>
      <vt:lpstr>表九—2018年对下补助</vt:lpstr>
      <vt:lpstr>表十—对下补助分县市、分项目</vt:lpstr>
      <vt:lpstr>表十一—2019年全州收入</vt:lpstr>
      <vt:lpstr>表十二—2019年全州支出</vt:lpstr>
      <vt:lpstr>表十三-2019年全州平衡</vt:lpstr>
      <vt:lpstr>表十四-2019年本级收入</vt:lpstr>
      <vt:lpstr>表十五—2019年本级支出</vt:lpstr>
      <vt:lpstr>表十六-2019年州本级平衡</vt:lpstr>
      <vt:lpstr>表十七—支出经济分类</vt:lpstr>
      <vt:lpstr>表十八—2019年对下补助</vt:lpstr>
      <vt:lpstr>表十九—2019年对下补助分地区、项目</vt:lpstr>
      <vt:lpstr>表二十明细表</vt:lpstr>
      <vt:lpstr>'表八-2018年各市县支出'!Print_Area</vt:lpstr>
      <vt:lpstr>表二—2018年全州支出!Print_Area</vt:lpstr>
      <vt:lpstr>表二十明细表!Print_Area</vt:lpstr>
      <vt:lpstr>表九—2018年对下补助!Print_Area</vt:lpstr>
      <vt:lpstr>'表六-2018年州本级平衡.'!Print_Area</vt:lpstr>
      <vt:lpstr>'表七-2018年各县市收入 '!Print_Area</vt:lpstr>
      <vt:lpstr>'表三-2018年全州平衡'!Print_Area</vt:lpstr>
      <vt:lpstr>表十八—2019年对下补助!Print_Area</vt:lpstr>
      <vt:lpstr>表十二—2019年全州支出!Print_Area</vt:lpstr>
      <vt:lpstr>'表十六-2019年州本级平衡'!Print_Area</vt:lpstr>
      <vt:lpstr>表十七—支出经济分类!Print_Area</vt:lpstr>
      <vt:lpstr>'表十三-2019年全州平衡'!Print_Area</vt:lpstr>
      <vt:lpstr>'表十四-2019年本级收入'!Print_Area</vt:lpstr>
      <vt:lpstr>表十五—2019年本级支出!Print_Area</vt:lpstr>
      <vt:lpstr>表十一—2019年全州收入!Print_Area</vt:lpstr>
      <vt:lpstr>'表四-2018年本级收入'!Print_Area</vt:lpstr>
      <vt:lpstr>表五—2018年本级支出!Print_Area</vt:lpstr>
      <vt:lpstr>表一—2018年全州收入!Print_Area</vt:lpstr>
      <vt:lpstr>表二十明细表!Print_Titles</vt:lpstr>
      <vt:lpstr>表十—对下补助分县市、分项目!Print_Titles</vt:lpstr>
      <vt:lpstr>表十九—2019年对下补助分地区、项目!Print_Titles</vt:lpstr>
      <vt:lpstr>表十七—支出经济分类!Print_Titles</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CurUserName</dc:creator>
  <cp:lastModifiedBy>Administrator</cp:lastModifiedBy>
  <cp:lastPrinted>2019-01-04T14:28:00Z</cp:lastPrinted>
  <dcterms:created xsi:type="dcterms:W3CDTF">2009-07-11T03:43:00Z</dcterms:created>
  <dcterms:modified xsi:type="dcterms:W3CDTF">2021-06-02T12:42:13Z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