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576" windowHeight="8796" firstSheet="1" activeTab="1"/>
  </bookViews>
  <sheets>
    <sheet name="2017年" sheetId="4" state="hidden" r:id="rId1"/>
    <sheet name="1" sheetId="21" r:id="rId2"/>
    <sheet name="2015-2020年发行置换债券金额 (2)" sheetId="25" state="hidden" r:id="rId3"/>
  </sheets>
  <definedNames>
    <definedName name="_xlnm.Print_Area" localSheetId="0">'2017年'!$A$1:$AC$19</definedName>
  </definedNames>
  <calcPr calcId="145621" concurrentCalc="0"/>
</workbook>
</file>

<file path=xl/calcChain.xml><?xml version="1.0" encoding="utf-8"?>
<calcChain xmlns="http://schemas.openxmlformats.org/spreadsheetml/2006/main">
  <c r="B6" i="21" l="1"/>
  <c r="C11" i="21"/>
  <c r="D11" i="21"/>
  <c r="E11" i="21"/>
  <c r="B11" i="21"/>
  <c r="C7" i="21"/>
  <c r="D7" i="21"/>
  <c r="E7" i="21"/>
  <c r="B7" i="21"/>
  <c r="E6" i="21"/>
  <c r="D6" i="21"/>
  <c r="C6" i="21"/>
  <c r="W18" i="25"/>
  <c r="V18" i="25"/>
  <c r="U18" i="25"/>
  <c r="T18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W17" i="25"/>
  <c r="V17" i="25"/>
  <c r="U17" i="25"/>
  <c r="T17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W15" i="25"/>
  <c r="V15" i="25"/>
  <c r="U15" i="25"/>
  <c r="T15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W13" i="25"/>
  <c r="V13" i="25"/>
  <c r="U13" i="25"/>
  <c r="T13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W12" i="25"/>
  <c r="V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W11" i="25"/>
  <c r="V11" i="25"/>
  <c r="U11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W10" i="25"/>
  <c r="V10" i="25"/>
  <c r="U10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W9" i="25"/>
  <c r="V9" i="25"/>
  <c r="U9" i="25"/>
  <c r="T9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AG19" i="4"/>
  <c r="AF19" i="4"/>
  <c r="AE19" i="4"/>
  <c r="AD19" i="4"/>
  <c r="AC19" i="4"/>
  <c r="AB19" i="4"/>
  <c r="Z19" i="4"/>
  <c r="W19" i="4"/>
  <c r="T19" i="4"/>
  <c r="S19" i="4"/>
  <c r="D19" i="4"/>
  <c r="G19" i="4"/>
  <c r="J19" i="4"/>
  <c r="L19" i="4"/>
  <c r="O19" i="4"/>
  <c r="C19" i="4"/>
  <c r="R19" i="4"/>
  <c r="B19" i="4"/>
  <c r="AG18" i="4"/>
  <c r="AF18" i="4"/>
  <c r="AE18" i="4"/>
  <c r="AD18" i="4"/>
  <c r="AC18" i="4"/>
  <c r="AB18" i="4"/>
  <c r="Z18" i="4"/>
  <c r="W18" i="4"/>
  <c r="T18" i="4"/>
  <c r="S18" i="4"/>
  <c r="D18" i="4"/>
  <c r="G18" i="4"/>
  <c r="J18" i="4"/>
  <c r="L18" i="4"/>
  <c r="O18" i="4"/>
  <c r="C18" i="4"/>
  <c r="R18" i="4"/>
  <c r="B18" i="4"/>
  <c r="AG17" i="4"/>
  <c r="AF17" i="4"/>
  <c r="AE17" i="4"/>
  <c r="AD17" i="4"/>
  <c r="AC17" i="4"/>
  <c r="AB17" i="4"/>
  <c r="Z17" i="4"/>
  <c r="W17" i="4"/>
  <c r="T17" i="4"/>
  <c r="S17" i="4"/>
  <c r="D17" i="4"/>
  <c r="G17" i="4"/>
  <c r="J17" i="4"/>
  <c r="L17" i="4"/>
  <c r="O17" i="4"/>
  <c r="C17" i="4"/>
  <c r="R17" i="4"/>
  <c r="B17" i="4"/>
  <c r="AG16" i="4"/>
  <c r="AF16" i="4"/>
  <c r="AE16" i="4"/>
  <c r="AD16" i="4"/>
  <c r="AC16" i="4"/>
  <c r="AB16" i="4"/>
  <c r="Z16" i="4"/>
  <c r="W16" i="4"/>
  <c r="T16" i="4"/>
  <c r="S16" i="4"/>
  <c r="D16" i="4"/>
  <c r="G16" i="4"/>
  <c r="J16" i="4"/>
  <c r="L16" i="4"/>
  <c r="O16" i="4"/>
  <c r="C16" i="4"/>
  <c r="R16" i="4"/>
  <c r="B16" i="4"/>
  <c r="AG15" i="4"/>
  <c r="AF15" i="4"/>
  <c r="AE15" i="4"/>
  <c r="AD15" i="4"/>
  <c r="AC15" i="4"/>
  <c r="AB15" i="4"/>
  <c r="Z15" i="4"/>
  <c r="W15" i="4"/>
  <c r="T15" i="4"/>
  <c r="S15" i="4"/>
  <c r="D15" i="4"/>
  <c r="G15" i="4"/>
  <c r="J15" i="4"/>
  <c r="L15" i="4"/>
  <c r="O15" i="4"/>
  <c r="C15" i="4"/>
  <c r="R15" i="4"/>
  <c r="B15" i="4"/>
  <c r="AG14" i="4"/>
  <c r="AF14" i="4"/>
  <c r="AE14" i="4"/>
  <c r="AD14" i="4"/>
  <c r="AC14" i="4"/>
  <c r="AB14" i="4"/>
  <c r="Z14" i="4"/>
  <c r="W14" i="4"/>
  <c r="T14" i="4"/>
  <c r="S14" i="4"/>
  <c r="D14" i="4"/>
  <c r="G14" i="4"/>
  <c r="J14" i="4"/>
  <c r="L14" i="4"/>
  <c r="O14" i="4"/>
  <c r="C14" i="4"/>
  <c r="R14" i="4"/>
  <c r="B14" i="4"/>
  <c r="AG13" i="4"/>
  <c r="AF13" i="4"/>
  <c r="AE13" i="4"/>
  <c r="AD13" i="4"/>
  <c r="AC13" i="4"/>
  <c r="AB13" i="4"/>
  <c r="Z13" i="4"/>
  <c r="W13" i="4"/>
  <c r="T13" i="4"/>
  <c r="S13" i="4"/>
  <c r="D13" i="4"/>
  <c r="G13" i="4"/>
  <c r="J13" i="4"/>
  <c r="L13" i="4"/>
  <c r="O13" i="4"/>
  <c r="C13" i="4"/>
  <c r="R13" i="4"/>
  <c r="B13" i="4"/>
  <c r="AG12" i="4"/>
  <c r="AF12" i="4"/>
  <c r="AE12" i="4"/>
  <c r="AD12" i="4"/>
  <c r="AC12" i="4"/>
  <c r="AB12" i="4"/>
  <c r="Z12" i="4"/>
  <c r="W12" i="4"/>
  <c r="T12" i="4"/>
  <c r="S12" i="4"/>
  <c r="D12" i="4"/>
  <c r="G12" i="4"/>
  <c r="J12" i="4"/>
  <c r="L12" i="4"/>
  <c r="O12" i="4"/>
  <c r="C12" i="4"/>
  <c r="R12" i="4"/>
  <c r="B12" i="4"/>
  <c r="AG11" i="4"/>
  <c r="AF11" i="4"/>
  <c r="AE11" i="4"/>
  <c r="AD11" i="4"/>
  <c r="AC11" i="4"/>
  <c r="AB11" i="4"/>
  <c r="Z11" i="4"/>
  <c r="W11" i="4"/>
  <c r="T11" i="4"/>
  <c r="S11" i="4"/>
  <c r="D11" i="4"/>
  <c r="G11" i="4"/>
  <c r="J11" i="4"/>
  <c r="L11" i="4"/>
  <c r="O11" i="4"/>
  <c r="C11" i="4"/>
  <c r="R11" i="4"/>
  <c r="B11" i="4"/>
  <c r="AG10" i="4"/>
  <c r="AF10" i="4"/>
  <c r="AE10" i="4"/>
  <c r="AD10" i="4"/>
  <c r="AC10" i="4"/>
  <c r="AB10" i="4"/>
  <c r="Z10" i="4"/>
  <c r="W10" i="4"/>
  <c r="T10" i="4"/>
  <c r="S10" i="4"/>
  <c r="D10" i="4"/>
  <c r="G10" i="4"/>
  <c r="J10" i="4"/>
  <c r="L10" i="4"/>
  <c r="O10" i="4"/>
  <c r="C10" i="4"/>
  <c r="R10" i="4"/>
  <c r="B10" i="4"/>
  <c r="AG9" i="4"/>
  <c r="AF9" i="4"/>
  <c r="AE9" i="4"/>
  <c r="AD9" i="4"/>
  <c r="AC9" i="4"/>
  <c r="AB9" i="4"/>
  <c r="Z9" i="4"/>
  <c r="W9" i="4"/>
  <c r="T9" i="4"/>
  <c r="S9" i="4"/>
  <c r="D9" i="4"/>
  <c r="G9" i="4"/>
  <c r="J9" i="4"/>
  <c r="L9" i="4"/>
  <c r="O9" i="4"/>
  <c r="C9" i="4"/>
  <c r="R9" i="4"/>
  <c r="B9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</calcChain>
</file>

<file path=xl/sharedStrings.xml><?xml version="1.0" encoding="utf-8"?>
<sst xmlns="http://schemas.openxmlformats.org/spreadsheetml/2006/main" count="126" uniqueCount="53">
  <si>
    <t>自治区2017年发行地方政府债券资金分配我州情况表</t>
  </si>
  <si>
    <t>单位：万元</t>
  </si>
  <si>
    <t>县市名称</t>
  </si>
  <si>
    <t>合计</t>
  </si>
  <si>
    <t>置换债券资金</t>
  </si>
  <si>
    <t>置换债券资金实际调拨数</t>
  </si>
  <si>
    <t>新增债券资金</t>
  </si>
  <si>
    <t>一般债券资金</t>
  </si>
  <si>
    <t>专项债券资金</t>
  </si>
  <si>
    <t>小计</t>
  </si>
  <si>
    <t>第一批</t>
  </si>
  <si>
    <t>第二批</t>
  </si>
  <si>
    <t>第四批</t>
  </si>
  <si>
    <t>第五批</t>
  </si>
  <si>
    <t>第七批</t>
  </si>
  <si>
    <t>第六批</t>
  </si>
  <si>
    <t>一般债券
（公开）</t>
  </si>
  <si>
    <t>专项债券
（公开）</t>
  </si>
  <si>
    <t>一般债券
（定向）</t>
  </si>
  <si>
    <t>一般债券</t>
  </si>
  <si>
    <t>专项债券</t>
  </si>
  <si>
    <t>置换债券</t>
  </si>
  <si>
    <t>新增债券</t>
  </si>
  <si>
    <t>玛纳斯县</t>
  </si>
  <si>
    <t>呼图壁县</t>
  </si>
  <si>
    <t>昌吉市</t>
  </si>
  <si>
    <t>昌吉高新区</t>
  </si>
  <si>
    <t>阜康市</t>
  </si>
  <si>
    <t>吉木萨尔县</t>
  </si>
  <si>
    <t>奇台县</t>
  </si>
  <si>
    <t>木垒县</t>
  </si>
  <si>
    <t>农业园区</t>
  </si>
  <si>
    <t>准东经济技术开发区</t>
  </si>
  <si>
    <t>州本级</t>
  </si>
  <si>
    <t>区划名称</t>
  </si>
  <si>
    <t>2015年-2020年10月发行的置换政府债券总额</t>
  </si>
  <si>
    <t>置换政府债券发行</t>
  </si>
  <si>
    <t>其中：</t>
  </si>
  <si>
    <r>
      <rPr>
        <sz val="11"/>
        <color theme="1"/>
        <rFont val="宋体"/>
        <family val="3"/>
        <charset val="134"/>
      </rPr>
      <t>2</t>
    </r>
    <r>
      <rPr>
        <sz val="11"/>
        <color theme="1"/>
        <rFont val="宋体"/>
        <family val="3"/>
        <charset val="134"/>
      </rPr>
      <t>015年</t>
    </r>
  </si>
  <si>
    <t>2016年</t>
  </si>
  <si>
    <t>2017年</t>
  </si>
  <si>
    <t>2018年</t>
  </si>
  <si>
    <t>2019年</t>
  </si>
  <si>
    <t>2020年</t>
  </si>
  <si>
    <t xml:space="preserve">昌吉州2021年政府债券还本付息预计数 </t>
    <phoneticPr fontId="13" type="noConversion"/>
  </si>
  <si>
    <t>新疆准东经济技术开发区</t>
  </si>
  <si>
    <t>昌吉高新技术产业开发区</t>
  </si>
  <si>
    <t>县市小计</t>
  </si>
  <si>
    <t>木垒哈萨克自治县</t>
  </si>
  <si>
    <t>昌吉国家农业科技园区</t>
  </si>
  <si>
    <t>州本级小计</t>
    <phoneticPr fontId="13" type="noConversion"/>
  </si>
  <si>
    <t>本金</t>
  </si>
  <si>
    <t>利息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</si>
</sst>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name val="黑体"/>
      <family val="3"/>
      <charset val="134"/>
    </font>
    <font>
      <sz val="2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18" xfId="1"/>
    <cellStyle name="常规 2" xfId="2"/>
    <cellStyle name="常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19"/>
  <sheetViews>
    <sheetView topLeftCell="X1" workbookViewId="0">
      <selection activeCell="S12" sqref="S12"/>
    </sheetView>
  </sheetViews>
  <sheetFormatPr defaultColWidth="9" defaultRowHeight="15.6"/>
  <cols>
    <col min="1" max="1" width="11.6640625" style="7" customWidth="1"/>
    <col min="2" max="2" width="10.109375" style="7" customWidth="1"/>
    <col min="3" max="3" width="10.88671875" style="7" customWidth="1"/>
    <col min="4" max="13" width="7.44140625" style="7" customWidth="1"/>
    <col min="14" max="14" width="9.44140625" style="7" customWidth="1"/>
    <col min="15" max="16" width="7.44140625" style="7" customWidth="1"/>
    <col min="17" max="17" width="9.44140625" style="7" customWidth="1"/>
    <col min="18" max="19" width="9.21875" style="7" customWidth="1"/>
    <col min="20" max="21" width="7.44140625" style="7" customWidth="1"/>
    <col min="22" max="22" width="9.21875" style="7" customWidth="1"/>
    <col min="23" max="27" width="7.44140625" style="7" customWidth="1"/>
    <col min="28" max="29" width="9.77734375" style="7" customWidth="1"/>
    <col min="30" max="30" width="10.33203125" style="7" customWidth="1"/>
    <col min="31" max="259" width="9" style="7"/>
  </cols>
  <sheetData>
    <row r="1" spans="1:34" s="7" customFormat="1">
      <c r="A1" s="11"/>
    </row>
    <row r="2" spans="1:34" s="7" customFormat="1" ht="25.8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4" spans="1:34" s="7" customFormat="1">
      <c r="AB4" s="34" t="s">
        <v>1</v>
      </c>
      <c r="AC4" s="34"/>
    </row>
    <row r="5" spans="1:34" s="15" customFormat="1" ht="24" customHeight="1">
      <c r="A5" s="23" t="s">
        <v>2</v>
      </c>
      <c r="B5" s="23" t="s">
        <v>3</v>
      </c>
      <c r="C5" s="35" t="s">
        <v>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25" t="s">
        <v>5</v>
      </c>
      <c r="S5" s="23" t="s">
        <v>6</v>
      </c>
      <c r="T5" s="23"/>
      <c r="U5" s="23"/>
      <c r="V5" s="23"/>
      <c r="W5" s="23"/>
      <c r="X5" s="23"/>
      <c r="Y5" s="23"/>
      <c r="Z5" s="23"/>
      <c r="AA5" s="23"/>
      <c r="AB5" s="27" t="s">
        <v>7</v>
      </c>
      <c r="AC5" s="27"/>
      <c r="AD5" s="28"/>
      <c r="AE5" s="32" t="s">
        <v>8</v>
      </c>
      <c r="AF5" s="27"/>
      <c r="AG5" s="28"/>
    </row>
    <row r="6" spans="1:34" s="15" customFormat="1" ht="24" customHeight="1">
      <c r="A6" s="23"/>
      <c r="B6" s="23"/>
      <c r="C6" s="24" t="s">
        <v>9</v>
      </c>
      <c r="D6" s="25" t="s">
        <v>10</v>
      </c>
      <c r="E6" s="37"/>
      <c r="F6" s="38"/>
      <c r="G6" s="25" t="s">
        <v>11</v>
      </c>
      <c r="H6" s="37"/>
      <c r="I6" s="38"/>
      <c r="J6" s="25" t="s">
        <v>12</v>
      </c>
      <c r="K6" s="37"/>
      <c r="L6" s="25" t="s">
        <v>13</v>
      </c>
      <c r="M6" s="37"/>
      <c r="N6" s="37"/>
      <c r="O6" s="25" t="s">
        <v>14</v>
      </c>
      <c r="P6" s="37"/>
      <c r="Q6" s="37"/>
      <c r="R6" s="25"/>
      <c r="S6" s="26" t="s">
        <v>9</v>
      </c>
      <c r="T6" s="39" t="s">
        <v>12</v>
      </c>
      <c r="U6" s="40"/>
      <c r="V6" s="41"/>
      <c r="W6" s="39" t="s">
        <v>13</v>
      </c>
      <c r="X6" s="40"/>
      <c r="Y6" s="41"/>
      <c r="Z6" s="40" t="s">
        <v>15</v>
      </c>
      <c r="AA6" s="40"/>
      <c r="AB6" s="29"/>
      <c r="AC6" s="30"/>
      <c r="AD6" s="31"/>
      <c r="AE6" s="29"/>
      <c r="AF6" s="30"/>
      <c r="AG6" s="31"/>
    </row>
    <row r="7" spans="1:34" s="15" customFormat="1" ht="24" customHeight="1">
      <c r="A7" s="23"/>
      <c r="B7" s="23"/>
      <c r="C7" s="24"/>
      <c r="D7" s="3" t="s">
        <v>9</v>
      </c>
      <c r="E7" s="17" t="s">
        <v>16</v>
      </c>
      <c r="F7" s="17" t="s">
        <v>17</v>
      </c>
      <c r="G7" s="3" t="s">
        <v>9</v>
      </c>
      <c r="H7" s="17" t="s">
        <v>16</v>
      </c>
      <c r="I7" s="17" t="s">
        <v>17</v>
      </c>
      <c r="J7" s="3" t="s">
        <v>9</v>
      </c>
      <c r="K7" s="17" t="s">
        <v>16</v>
      </c>
      <c r="L7" s="3" t="s">
        <v>9</v>
      </c>
      <c r="M7" s="17" t="s">
        <v>16</v>
      </c>
      <c r="N7" s="17" t="s">
        <v>18</v>
      </c>
      <c r="O7" s="3" t="s">
        <v>9</v>
      </c>
      <c r="P7" s="17" t="s">
        <v>16</v>
      </c>
      <c r="Q7" s="17" t="s">
        <v>17</v>
      </c>
      <c r="R7" s="25"/>
      <c r="S7" s="24"/>
      <c r="T7" s="3" t="s">
        <v>9</v>
      </c>
      <c r="U7" s="17" t="s">
        <v>19</v>
      </c>
      <c r="V7" s="17" t="s">
        <v>20</v>
      </c>
      <c r="W7" s="3" t="s">
        <v>9</v>
      </c>
      <c r="X7" s="17" t="s">
        <v>19</v>
      </c>
      <c r="Y7" s="17" t="s">
        <v>20</v>
      </c>
      <c r="Z7" s="3" t="s">
        <v>9</v>
      </c>
      <c r="AA7" s="17" t="s">
        <v>19</v>
      </c>
      <c r="AB7" s="3" t="s">
        <v>9</v>
      </c>
      <c r="AC7" s="17" t="s">
        <v>21</v>
      </c>
      <c r="AD7" s="17" t="s">
        <v>22</v>
      </c>
      <c r="AE7" s="3" t="s">
        <v>9</v>
      </c>
      <c r="AF7" s="17" t="s">
        <v>21</v>
      </c>
      <c r="AG7" s="17" t="s">
        <v>22</v>
      </c>
    </row>
    <row r="8" spans="1:34" s="16" customFormat="1" ht="24" customHeight="1">
      <c r="A8" s="3" t="s">
        <v>3</v>
      </c>
      <c r="B8" s="18">
        <f>SUM(B9:B19)</f>
        <v>434290</v>
      </c>
      <c r="C8" s="18">
        <f>SUM(C9:C19)</f>
        <v>202290.00000000003</v>
      </c>
      <c r="D8" s="18">
        <f>SUM(D9:D19)</f>
        <v>57200</v>
      </c>
      <c r="E8" s="18">
        <f t="shared" ref="E8:R8" si="0">SUM(E9:E19)</f>
        <v>14000</v>
      </c>
      <c r="F8" s="18">
        <f t="shared" si="0"/>
        <v>43200</v>
      </c>
      <c r="G8" s="18">
        <f t="shared" si="0"/>
        <v>34360</v>
      </c>
      <c r="H8" s="18">
        <f t="shared" si="0"/>
        <v>31000</v>
      </c>
      <c r="I8" s="18">
        <f t="shared" si="0"/>
        <v>3360</v>
      </c>
      <c r="J8" s="18">
        <f t="shared" si="0"/>
        <v>8900</v>
      </c>
      <c r="K8" s="18">
        <f t="shared" si="0"/>
        <v>8900</v>
      </c>
      <c r="L8" s="18">
        <f t="shared" si="0"/>
        <v>88530</v>
      </c>
      <c r="M8" s="18">
        <f t="shared" si="0"/>
        <v>6200</v>
      </c>
      <c r="N8" s="18">
        <f t="shared" si="0"/>
        <v>82330</v>
      </c>
      <c r="O8" s="18">
        <f t="shared" si="0"/>
        <v>13300</v>
      </c>
      <c r="P8" s="18">
        <f t="shared" si="0"/>
        <v>12600</v>
      </c>
      <c r="Q8" s="18">
        <f t="shared" si="0"/>
        <v>700</v>
      </c>
      <c r="R8" s="18">
        <f t="shared" si="0"/>
        <v>119960</v>
      </c>
      <c r="S8" s="18">
        <f t="shared" ref="S8:AA8" si="1">SUM(S9:S19)</f>
        <v>232000</v>
      </c>
      <c r="T8" s="18">
        <f t="shared" si="1"/>
        <v>186500</v>
      </c>
      <c r="U8" s="18">
        <f t="shared" si="1"/>
        <v>149500</v>
      </c>
      <c r="V8" s="18">
        <f t="shared" si="1"/>
        <v>37000</v>
      </c>
      <c r="W8" s="18">
        <f t="shared" si="1"/>
        <v>15500</v>
      </c>
      <c r="X8" s="18">
        <f t="shared" si="1"/>
        <v>3500</v>
      </c>
      <c r="Y8" s="18">
        <f t="shared" si="1"/>
        <v>12000</v>
      </c>
      <c r="Z8" s="18">
        <f t="shared" si="1"/>
        <v>30000</v>
      </c>
      <c r="AA8" s="18">
        <f t="shared" si="1"/>
        <v>30000</v>
      </c>
      <c r="AB8" s="18">
        <f t="shared" ref="AB8:AG8" si="2">SUM(AB9:AB19)</f>
        <v>338030</v>
      </c>
      <c r="AC8" s="18">
        <f t="shared" si="2"/>
        <v>155030</v>
      </c>
      <c r="AD8" s="18">
        <f t="shared" si="2"/>
        <v>183000</v>
      </c>
      <c r="AE8" s="18">
        <f t="shared" si="2"/>
        <v>96260</v>
      </c>
      <c r="AF8" s="18">
        <f t="shared" si="2"/>
        <v>47260</v>
      </c>
      <c r="AG8" s="18">
        <f t="shared" si="2"/>
        <v>49000</v>
      </c>
    </row>
    <row r="9" spans="1:34" s="7" customFormat="1" ht="24" customHeight="1">
      <c r="A9" s="13" t="s">
        <v>23</v>
      </c>
      <c r="B9" s="14">
        <f>C9+S9</f>
        <v>15149</v>
      </c>
      <c r="C9" s="14">
        <f>D9+G9+J9+L9+O9</f>
        <v>15149</v>
      </c>
      <c r="D9" s="14">
        <f t="shared" ref="D9:D19" si="3">SUM(E9:F9)</f>
        <v>3525</v>
      </c>
      <c r="E9" s="14">
        <v>3525</v>
      </c>
      <c r="F9" s="14"/>
      <c r="G9" s="14">
        <f t="shared" ref="G9:G19" si="4">SUM(H9:I9)</f>
        <v>996</v>
      </c>
      <c r="H9" s="14">
        <v>996</v>
      </c>
      <c r="I9" s="14"/>
      <c r="J9" s="14">
        <f t="shared" ref="J9:J19" si="5">SUM(K9:K9)</f>
        <v>0</v>
      </c>
      <c r="K9" s="14"/>
      <c r="L9" s="14">
        <f>SUM(M9:N9)</f>
        <v>10628</v>
      </c>
      <c r="M9" s="14">
        <v>5500</v>
      </c>
      <c r="N9" s="19">
        <v>5128</v>
      </c>
      <c r="O9" s="14">
        <f t="shared" ref="O9:O19" si="6">SUM(P9:Q9)</f>
        <v>0</v>
      </c>
      <c r="P9" s="14"/>
      <c r="Q9" s="19"/>
      <c r="R9" s="19">
        <f>C9-N9</f>
        <v>10021</v>
      </c>
      <c r="S9" s="14">
        <f>T9+W9+Z9</f>
        <v>0</v>
      </c>
      <c r="T9" s="14">
        <f>SUM(U9:V9)</f>
        <v>0</v>
      </c>
      <c r="U9" s="14"/>
      <c r="V9" s="14"/>
      <c r="W9" s="14">
        <f t="shared" ref="W9:W19" si="7">SUM(X9:Y9)</f>
        <v>0</v>
      </c>
      <c r="X9" s="14"/>
      <c r="Y9" s="14"/>
      <c r="Z9" s="14">
        <f>AA9</f>
        <v>0</v>
      </c>
      <c r="AA9" s="14"/>
      <c r="AB9" s="14">
        <f t="shared" ref="AB9:AB19" si="8">SUM(AC9:AD9)</f>
        <v>15149</v>
      </c>
      <c r="AC9" s="14">
        <f>E9+H9+K9+M9+N9+P9</f>
        <v>15149</v>
      </c>
      <c r="AD9" s="14">
        <f>U9+X9+AA9</f>
        <v>0</v>
      </c>
      <c r="AE9" s="14">
        <f t="shared" ref="AE9:AE19" si="9">SUM(AF9:AG9)</f>
        <v>0</v>
      </c>
      <c r="AF9" s="14">
        <f>F9+I9+Q9</f>
        <v>0</v>
      </c>
      <c r="AG9" s="14">
        <f>V9+Y9</f>
        <v>0</v>
      </c>
      <c r="AH9" s="16"/>
    </row>
    <row r="10" spans="1:34" s="7" customFormat="1" ht="24" customHeight="1">
      <c r="A10" s="13" t="s">
        <v>24</v>
      </c>
      <c r="B10" s="14">
        <f t="shared" ref="B10:B19" si="10">C10+S10</f>
        <v>50971.520000000004</v>
      </c>
      <c r="C10" s="14">
        <f t="shared" ref="C10:C19" si="11">D10+G10+J10+L10+O10</f>
        <v>17471.52</v>
      </c>
      <c r="D10" s="14">
        <f t="shared" si="3"/>
        <v>13200</v>
      </c>
      <c r="E10" s="14"/>
      <c r="F10" s="14">
        <v>13200</v>
      </c>
      <c r="G10" s="14">
        <f t="shared" si="4"/>
        <v>199</v>
      </c>
      <c r="H10" s="14"/>
      <c r="I10" s="14">
        <v>199</v>
      </c>
      <c r="J10" s="14">
        <f t="shared" si="5"/>
        <v>0</v>
      </c>
      <c r="K10" s="14"/>
      <c r="L10" s="14">
        <f t="shared" ref="L10:L19" si="12">SUM(M10:N10)</f>
        <v>3372.52</v>
      </c>
      <c r="M10" s="14"/>
      <c r="N10" s="19">
        <v>3372.52</v>
      </c>
      <c r="O10" s="14">
        <f t="shared" si="6"/>
        <v>700</v>
      </c>
      <c r="P10" s="14"/>
      <c r="Q10" s="19">
        <v>700</v>
      </c>
      <c r="R10" s="19">
        <f t="shared" ref="R10:R19" si="13">C10-N10</f>
        <v>14099</v>
      </c>
      <c r="S10" s="14">
        <f t="shared" ref="S10:S19" si="14">T10+W10+Z10</f>
        <v>33500</v>
      </c>
      <c r="T10" s="14">
        <f t="shared" ref="T10:T19" si="15">SUM(U10:V10)</f>
        <v>25000</v>
      </c>
      <c r="U10" s="14">
        <v>25000</v>
      </c>
      <c r="V10" s="14"/>
      <c r="W10" s="14">
        <f t="shared" si="7"/>
        <v>3500</v>
      </c>
      <c r="X10" s="14">
        <v>3500</v>
      </c>
      <c r="Y10" s="14"/>
      <c r="Z10" s="14">
        <f t="shared" ref="Z10:Z19" si="16">AA10</f>
        <v>5000</v>
      </c>
      <c r="AA10" s="14">
        <v>5000</v>
      </c>
      <c r="AB10" s="14">
        <f t="shared" si="8"/>
        <v>36872.519999999997</v>
      </c>
      <c r="AC10" s="14">
        <f t="shared" ref="AC10:AC19" si="17">E10+H10+K10+M10+N10+P10</f>
        <v>3372.52</v>
      </c>
      <c r="AD10" s="14">
        <f t="shared" ref="AD10:AD19" si="18">U10+X10+AA10</f>
        <v>33500</v>
      </c>
      <c r="AE10" s="14">
        <f t="shared" si="9"/>
        <v>14099</v>
      </c>
      <c r="AF10" s="14">
        <f t="shared" ref="AF10:AF19" si="19">F10+I10+Q10</f>
        <v>14099</v>
      </c>
      <c r="AG10" s="14">
        <f t="shared" ref="AG10:AG19" si="20">V10+Y10</f>
        <v>0</v>
      </c>
      <c r="AH10" s="16"/>
    </row>
    <row r="11" spans="1:34" s="7" customFormat="1" ht="24" customHeight="1">
      <c r="A11" s="13" t="s">
        <v>25</v>
      </c>
      <c r="B11" s="14">
        <f t="shared" si="10"/>
        <v>72278</v>
      </c>
      <c r="C11" s="14">
        <f t="shared" si="11"/>
        <v>45378</v>
      </c>
      <c r="D11" s="14">
        <f t="shared" si="3"/>
        <v>34525</v>
      </c>
      <c r="E11" s="14">
        <v>4525</v>
      </c>
      <c r="F11" s="14">
        <v>30000</v>
      </c>
      <c r="G11" s="14">
        <f t="shared" si="4"/>
        <v>5808</v>
      </c>
      <c r="H11" s="14">
        <v>5808</v>
      </c>
      <c r="I11" s="14"/>
      <c r="J11" s="14">
        <f t="shared" si="5"/>
        <v>0</v>
      </c>
      <c r="K11" s="14"/>
      <c r="L11" s="14">
        <f t="shared" si="12"/>
        <v>4818</v>
      </c>
      <c r="M11" s="14"/>
      <c r="N11" s="19">
        <v>4818</v>
      </c>
      <c r="O11" s="14">
        <f t="shared" si="6"/>
        <v>227</v>
      </c>
      <c r="P11" s="14">
        <v>227</v>
      </c>
      <c r="Q11" s="19"/>
      <c r="R11" s="19">
        <f t="shared" si="13"/>
        <v>40560</v>
      </c>
      <c r="S11" s="14">
        <f t="shared" si="14"/>
        <v>26900</v>
      </c>
      <c r="T11" s="14">
        <f t="shared" si="15"/>
        <v>24500</v>
      </c>
      <c r="U11" s="14">
        <v>24500</v>
      </c>
      <c r="V11" s="14"/>
      <c r="W11" s="14">
        <f t="shared" si="7"/>
        <v>0</v>
      </c>
      <c r="X11" s="14"/>
      <c r="Y11" s="14"/>
      <c r="Z11" s="14">
        <f t="shared" si="16"/>
        <v>2400</v>
      </c>
      <c r="AA11" s="14">
        <v>2400</v>
      </c>
      <c r="AB11" s="14">
        <f t="shared" si="8"/>
        <v>42278</v>
      </c>
      <c r="AC11" s="14">
        <f t="shared" si="17"/>
        <v>15378</v>
      </c>
      <c r="AD11" s="14">
        <f t="shared" si="18"/>
        <v>26900</v>
      </c>
      <c r="AE11" s="14">
        <f t="shared" si="9"/>
        <v>30000</v>
      </c>
      <c r="AF11" s="14">
        <f t="shared" si="19"/>
        <v>30000</v>
      </c>
      <c r="AG11" s="14">
        <f t="shared" si="20"/>
        <v>0</v>
      </c>
      <c r="AH11" s="16"/>
    </row>
    <row r="12" spans="1:34" s="7" customFormat="1" ht="24" customHeight="1">
      <c r="A12" s="13" t="s">
        <v>26</v>
      </c>
      <c r="B12" s="14">
        <f t="shared" si="10"/>
        <v>14918</v>
      </c>
      <c r="C12" s="14">
        <f t="shared" si="11"/>
        <v>2918</v>
      </c>
      <c r="D12" s="14">
        <f t="shared" si="3"/>
        <v>0</v>
      </c>
      <c r="E12" s="14"/>
      <c r="F12" s="14"/>
      <c r="G12" s="14">
        <f t="shared" si="4"/>
        <v>2918</v>
      </c>
      <c r="H12" s="14"/>
      <c r="I12" s="14">
        <v>2918</v>
      </c>
      <c r="J12" s="14">
        <f t="shared" si="5"/>
        <v>0</v>
      </c>
      <c r="K12" s="14"/>
      <c r="L12" s="14">
        <f t="shared" si="12"/>
        <v>0</v>
      </c>
      <c r="M12" s="14"/>
      <c r="N12" s="19"/>
      <c r="O12" s="14">
        <f t="shared" si="6"/>
        <v>0</v>
      </c>
      <c r="P12" s="14"/>
      <c r="Q12" s="19"/>
      <c r="R12" s="19">
        <f t="shared" si="13"/>
        <v>2918</v>
      </c>
      <c r="S12" s="14">
        <f t="shared" si="14"/>
        <v>12000</v>
      </c>
      <c r="T12" s="14">
        <f t="shared" si="15"/>
        <v>0</v>
      </c>
      <c r="U12" s="14"/>
      <c r="V12" s="14"/>
      <c r="W12" s="14">
        <f t="shared" si="7"/>
        <v>12000</v>
      </c>
      <c r="X12" s="14"/>
      <c r="Y12" s="14">
        <v>12000</v>
      </c>
      <c r="Z12" s="14">
        <f t="shared" si="16"/>
        <v>0</v>
      </c>
      <c r="AA12" s="14"/>
      <c r="AB12" s="14">
        <f t="shared" si="8"/>
        <v>0</v>
      </c>
      <c r="AC12" s="14">
        <f t="shared" si="17"/>
        <v>0</v>
      </c>
      <c r="AD12" s="14">
        <f t="shared" si="18"/>
        <v>0</v>
      </c>
      <c r="AE12" s="14">
        <f t="shared" si="9"/>
        <v>14918</v>
      </c>
      <c r="AF12" s="14">
        <f t="shared" si="19"/>
        <v>2918</v>
      </c>
      <c r="AG12" s="14">
        <f t="shared" si="20"/>
        <v>12000</v>
      </c>
      <c r="AH12" s="16"/>
    </row>
    <row r="13" spans="1:34" s="7" customFormat="1" ht="24" customHeight="1">
      <c r="A13" s="13" t="s">
        <v>27</v>
      </c>
      <c r="B13" s="14">
        <f t="shared" si="10"/>
        <v>68696.3</v>
      </c>
      <c r="C13" s="14">
        <f t="shared" si="11"/>
        <v>20337.8</v>
      </c>
      <c r="D13" s="14">
        <f t="shared" si="3"/>
        <v>5950</v>
      </c>
      <c r="E13" s="14">
        <v>5950</v>
      </c>
      <c r="F13" s="14"/>
      <c r="G13" s="14">
        <f t="shared" si="4"/>
        <v>443</v>
      </c>
      <c r="H13" s="14">
        <v>200</v>
      </c>
      <c r="I13" s="14">
        <v>243</v>
      </c>
      <c r="J13" s="14">
        <f t="shared" si="5"/>
        <v>8000</v>
      </c>
      <c r="K13" s="14">
        <v>8000</v>
      </c>
      <c r="L13" s="14">
        <f t="shared" si="12"/>
        <v>1793.8</v>
      </c>
      <c r="M13" s="14"/>
      <c r="N13" s="19">
        <v>1793.8</v>
      </c>
      <c r="O13" s="14">
        <f t="shared" si="6"/>
        <v>4151</v>
      </c>
      <c r="P13" s="14">
        <v>4151</v>
      </c>
      <c r="Q13" s="19"/>
      <c r="R13" s="19">
        <f t="shared" si="13"/>
        <v>18544</v>
      </c>
      <c r="S13" s="14">
        <f t="shared" si="14"/>
        <v>48358.5</v>
      </c>
      <c r="T13" s="14">
        <f t="shared" si="15"/>
        <v>32000</v>
      </c>
      <c r="U13" s="14">
        <v>15000</v>
      </c>
      <c r="V13" s="14">
        <v>17000</v>
      </c>
      <c r="W13" s="14">
        <f t="shared" si="7"/>
        <v>0</v>
      </c>
      <c r="X13" s="14"/>
      <c r="Y13" s="14"/>
      <c r="Z13" s="14">
        <f t="shared" si="16"/>
        <v>16358.5</v>
      </c>
      <c r="AA13" s="14">
        <v>16358.5</v>
      </c>
      <c r="AB13" s="14">
        <f t="shared" si="8"/>
        <v>51453.3</v>
      </c>
      <c r="AC13" s="14">
        <f t="shared" si="17"/>
        <v>20094.8</v>
      </c>
      <c r="AD13" s="14">
        <f t="shared" si="18"/>
        <v>31358.5</v>
      </c>
      <c r="AE13" s="14">
        <f t="shared" si="9"/>
        <v>17243</v>
      </c>
      <c r="AF13" s="14">
        <f t="shared" si="19"/>
        <v>243</v>
      </c>
      <c r="AG13" s="14">
        <f t="shared" si="20"/>
        <v>17000</v>
      </c>
      <c r="AH13" s="16"/>
    </row>
    <row r="14" spans="1:34" s="7" customFormat="1" ht="24" customHeight="1">
      <c r="A14" s="13" t="s">
        <v>28</v>
      </c>
      <c r="B14" s="14">
        <f t="shared" si="10"/>
        <v>33519.392200000002</v>
      </c>
      <c r="C14" s="14">
        <f t="shared" si="11"/>
        <v>13519.3922</v>
      </c>
      <c r="D14" s="14">
        <f t="shared" si="3"/>
        <v>0</v>
      </c>
      <c r="E14" s="14"/>
      <c r="F14" s="14"/>
      <c r="G14" s="14">
        <f t="shared" si="4"/>
        <v>5346</v>
      </c>
      <c r="H14" s="14">
        <v>5346</v>
      </c>
      <c r="I14" s="14"/>
      <c r="J14" s="14">
        <f t="shared" si="5"/>
        <v>0</v>
      </c>
      <c r="K14" s="14"/>
      <c r="L14" s="14">
        <f t="shared" si="12"/>
        <v>7410.3922000000002</v>
      </c>
      <c r="M14" s="14">
        <v>700</v>
      </c>
      <c r="N14" s="19">
        <v>6710.3922000000002</v>
      </c>
      <c r="O14" s="14">
        <f t="shared" si="6"/>
        <v>763</v>
      </c>
      <c r="P14" s="14">
        <v>763</v>
      </c>
      <c r="Q14" s="19"/>
      <c r="R14" s="19">
        <f t="shared" si="13"/>
        <v>6809</v>
      </c>
      <c r="S14" s="14">
        <f t="shared" si="14"/>
        <v>20000</v>
      </c>
      <c r="T14" s="14">
        <f t="shared" si="15"/>
        <v>20000</v>
      </c>
      <c r="U14" s="14">
        <v>20000</v>
      </c>
      <c r="V14" s="14"/>
      <c r="W14" s="14">
        <f t="shared" si="7"/>
        <v>0</v>
      </c>
      <c r="X14" s="14"/>
      <c r="Y14" s="14"/>
      <c r="Z14" s="14">
        <f t="shared" si="16"/>
        <v>0</v>
      </c>
      <c r="AA14" s="14"/>
      <c r="AB14" s="14">
        <f t="shared" si="8"/>
        <v>33519.392200000002</v>
      </c>
      <c r="AC14" s="14">
        <f t="shared" si="17"/>
        <v>13519.3922</v>
      </c>
      <c r="AD14" s="14">
        <f t="shared" si="18"/>
        <v>20000</v>
      </c>
      <c r="AE14" s="14">
        <f t="shared" si="9"/>
        <v>0</v>
      </c>
      <c r="AF14" s="14">
        <f t="shared" si="19"/>
        <v>0</v>
      </c>
      <c r="AG14" s="14">
        <f t="shared" si="20"/>
        <v>0</v>
      </c>
      <c r="AH14" s="16"/>
    </row>
    <row r="15" spans="1:34" s="7" customFormat="1" ht="24" customHeight="1">
      <c r="A15" s="13" t="s">
        <v>29</v>
      </c>
      <c r="B15" s="14">
        <f t="shared" si="10"/>
        <v>57882.474900000001</v>
      </c>
      <c r="C15" s="14">
        <f t="shared" si="11"/>
        <v>16882.474900000001</v>
      </c>
      <c r="D15" s="14">
        <f t="shared" si="3"/>
        <v>0</v>
      </c>
      <c r="E15" s="14"/>
      <c r="F15" s="14"/>
      <c r="G15" s="14">
        <f t="shared" si="4"/>
        <v>3750</v>
      </c>
      <c r="H15" s="14">
        <v>3750</v>
      </c>
      <c r="I15" s="14"/>
      <c r="J15" s="14">
        <f t="shared" si="5"/>
        <v>900</v>
      </c>
      <c r="K15" s="14">
        <v>900</v>
      </c>
      <c r="L15" s="14">
        <f t="shared" si="12"/>
        <v>9392.4748999999993</v>
      </c>
      <c r="M15" s="14"/>
      <c r="N15" s="19">
        <v>9392.4748999999993</v>
      </c>
      <c r="O15" s="14">
        <f t="shared" si="6"/>
        <v>2840</v>
      </c>
      <c r="P15" s="14">
        <v>2840</v>
      </c>
      <c r="Q15" s="19"/>
      <c r="R15" s="19">
        <f t="shared" si="13"/>
        <v>7490.0000000000018</v>
      </c>
      <c r="S15" s="14">
        <f t="shared" si="14"/>
        <v>41000</v>
      </c>
      <c r="T15" s="14">
        <f t="shared" si="15"/>
        <v>35000</v>
      </c>
      <c r="U15" s="14">
        <v>15000</v>
      </c>
      <c r="V15" s="14">
        <v>20000</v>
      </c>
      <c r="W15" s="14">
        <f t="shared" si="7"/>
        <v>0</v>
      </c>
      <c r="X15" s="14"/>
      <c r="Y15" s="14"/>
      <c r="Z15" s="14">
        <f t="shared" si="16"/>
        <v>6000</v>
      </c>
      <c r="AA15" s="14">
        <v>6000</v>
      </c>
      <c r="AB15" s="14">
        <f t="shared" si="8"/>
        <v>37882.474900000001</v>
      </c>
      <c r="AC15" s="14">
        <f t="shared" si="17"/>
        <v>16882.474900000001</v>
      </c>
      <c r="AD15" s="14">
        <f t="shared" si="18"/>
        <v>21000</v>
      </c>
      <c r="AE15" s="14">
        <f t="shared" si="9"/>
        <v>20000</v>
      </c>
      <c r="AF15" s="14">
        <f t="shared" si="19"/>
        <v>0</v>
      </c>
      <c r="AG15" s="14">
        <f t="shared" si="20"/>
        <v>20000</v>
      </c>
      <c r="AH15" s="16"/>
    </row>
    <row r="16" spans="1:34" s="7" customFormat="1" ht="24" customHeight="1">
      <c r="A16" s="13" t="s">
        <v>30</v>
      </c>
      <c r="B16" s="14">
        <f t="shared" si="10"/>
        <v>15779.3109</v>
      </c>
      <c r="C16" s="14">
        <f t="shared" si="11"/>
        <v>5537.8109000000004</v>
      </c>
      <c r="D16" s="14">
        <f t="shared" si="3"/>
        <v>0</v>
      </c>
      <c r="E16" s="14"/>
      <c r="F16" s="14"/>
      <c r="G16" s="14">
        <f t="shared" si="4"/>
        <v>1125</v>
      </c>
      <c r="H16" s="14">
        <v>1125</v>
      </c>
      <c r="I16" s="14"/>
      <c r="J16" s="14">
        <f t="shared" si="5"/>
        <v>0</v>
      </c>
      <c r="K16" s="14"/>
      <c r="L16" s="14">
        <f t="shared" si="12"/>
        <v>4412.8109000000004</v>
      </c>
      <c r="M16" s="14"/>
      <c r="N16" s="19">
        <v>4412.8109000000004</v>
      </c>
      <c r="O16" s="14">
        <f t="shared" si="6"/>
        <v>0</v>
      </c>
      <c r="P16" s="14"/>
      <c r="Q16" s="19"/>
      <c r="R16" s="19">
        <f t="shared" si="13"/>
        <v>1125</v>
      </c>
      <c r="S16" s="14">
        <f t="shared" si="14"/>
        <v>10241.5</v>
      </c>
      <c r="T16" s="14">
        <f t="shared" si="15"/>
        <v>10000</v>
      </c>
      <c r="U16" s="14">
        <v>10000</v>
      </c>
      <c r="V16" s="14"/>
      <c r="W16" s="14">
        <f t="shared" si="7"/>
        <v>0</v>
      </c>
      <c r="X16" s="14"/>
      <c r="Y16" s="14"/>
      <c r="Z16" s="14">
        <f t="shared" si="16"/>
        <v>241.5</v>
      </c>
      <c r="AA16" s="14">
        <v>241.5</v>
      </c>
      <c r="AB16" s="14">
        <f t="shared" si="8"/>
        <v>15779.3109</v>
      </c>
      <c r="AC16" s="14">
        <f t="shared" si="17"/>
        <v>5537.8109000000004</v>
      </c>
      <c r="AD16" s="14">
        <f t="shared" si="18"/>
        <v>10241.5</v>
      </c>
      <c r="AE16" s="14">
        <f t="shared" si="9"/>
        <v>0</v>
      </c>
      <c r="AF16" s="14">
        <f t="shared" si="19"/>
        <v>0</v>
      </c>
      <c r="AG16" s="14">
        <f t="shared" si="20"/>
        <v>0</v>
      </c>
      <c r="AH16" s="16"/>
    </row>
    <row r="17" spans="1:34" s="7" customFormat="1" ht="24" customHeight="1">
      <c r="A17" s="13" t="s">
        <v>31</v>
      </c>
      <c r="B17" s="14">
        <f t="shared" si="10"/>
        <v>10714</v>
      </c>
      <c r="C17" s="14">
        <f t="shared" si="11"/>
        <v>714</v>
      </c>
      <c r="D17" s="14">
        <f t="shared" si="3"/>
        <v>0</v>
      </c>
      <c r="E17" s="14"/>
      <c r="F17" s="14"/>
      <c r="G17" s="14">
        <f t="shared" si="4"/>
        <v>0</v>
      </c>
      <c r="H17" s="14"/>
      <c r="I17" s="14"/>
      <c r="J17" s="14">
        <f t="shared" si="5"/>
        <v>0</v>
      </c>
      <c r="K17" s="14"/>
      <c r="L17" s="14">
        <f t="shared" si="12"/>
        <v>714</v>
      </c>
      <c r="M17" s="14"/>
      <c r="N17" s="19">
        <v>714</v>
      </c>
      <c r="O17" s="14">
        <f t="shared" si="6"/>
        <v>0</v>
      </c>
      <c r="P17" s="14"/>
      <c r="Q17" s="19"/>
      <c r="R17" s="19">
        <f t="shared" si="13"/>
        <v>0</v>
      </c>
      <c r="S17" s="14">
        <f t="shared" si="14"/>
        <v>10000</v>
      </c>
      <c r="T17" s="14">
        <f t="shared" si="15"/>
        <v>10000</v>
      </c>
      <c r="U17" s="14">
        <v>10000</v>
      </c>
      <c r="V17" s="14"/>
      <c r="W17" s="14">
        <f t="shared" si="7"/>
        <v>0</v>
      </c>
      <c r="X17" s="14"/>
      <c r="Y17" s="14"/>
      <c r="Z17" s="14">
        <f t="shared" si="16"/>
        <v>0</v>
      </c>
      <c r="AA17" s="14"/>
      <c r="AB17" s="14">
        <f t="shared" si="8"/>
        <v>10714</v>
      </c>
      <c r="AC17" s="14">
        <f t="shared" si="17"/>
        <v>714</v>
      </c>
      <c r="AD17" s="14">
        <f t="shared" si="18"/>
        <v>10000</v>
      </c>
      <c r="AE17" s="14">
        <f t="shared" si="9"/>
        <v>0</v>
      </c>
      <c r="AF17" s="14">
        <f t="shared" si="19"/>
        <v>0</v>
      </c>
      <c r="AG17" s="14">
        <f t="shared" si="20"/>
        <v>0</v>
      </c>
      <c r="AH17" s="16"/>
    </row>
    <row r="18" spans="1:34" s="7" customFormat="1" ht="24" customHeight="1">
      <c r="A18" s="13" t="s">
        <v>32</v>
      </c>
      <c r="B18" s="14">
        <f t="shared" si="10"/>
        <v>10000</v>
      </c>
      <c r="C18" s="14">
        <f t="shared" si="11"/>
        <v>0</v>
      </c>
      <c r="D18" s="14">
        <f t="shared" si="3"/>
        <v>0</v>
      </c>
      <c r="E18" s="14"/>
      <c r="F18" s="14"/>
      <c r="G18" s="14">
        <f t="shared" si="4"/>
        <v>0</v>
      </c>
      <c r="H18" s="14"/>
      <c r="I18" s="14"/>
      <c r="J18" s="14">
        <f t="shared" si="5"/>
        <v>0</v>
      </c>
      <c r="K18" s="14"/>
      <c r="L18" s="14">
        <f t="shared" si="12"/>
        <v>0</v>
      </c>
      <c r="M18" s="14"/>
      <c r="N18" s="19"/>
      <c r="O18" s="14">
        <f t="shared" si="6"/>
        <v>0</v>
      </c>
      <c r="P18" s="14"/>
      <c r="Q18" s="19"/>
      <c r="R18" s="19">
        <f t="shared" si="13"/>
        <v>0</v>
      </c>
      <c r="S18" s="14">
        <f t="shared" si="14"/>
        <v>10000</v>
      </c>
      <c r="T18" s="14">
        <f t="shared" si="15"/>
        <v>10000</v>
      </c>
      <c r="U18" s="14">
        <v>10000</v>
      </c>
      <c r="V18" s="14"/>
      <c r="W18" s="14">
        <f t="shared" si="7"/>
        <v>0</v>
      </c>
      <c r="X18" s="14"/>
      <c r="Y18" s="14"/>
      <c r="Z18" s="14">
        <f t="shared" si="16"/>
        <v>0</v>
      </c>
      <c r="AA18" s="14"/>
      <c r="AB18" s="14">
        <f t="shared" si="8"/>
        <v>10000</v>
      </c>
      <c r="AC18" s="14">
        <f t="shared" si="17"/>
        <v>0</v>
      </c>
      <c r="AD18" s="14">
        <f t="shared" si="18"/>
        <v>10000</v>
      </c>
      <c r="AE18" s="14">
        <f t="shared" si="9"/>
        <v>0</v>
      </c>
      <c r="AF18" s="14">
        <f t="shared" si="19"/>
        <v>0</v>
      </c>
      <c r="AG18" s="14">
        <f t="shared" si="20"/>
        <v>0</v>
      </c>
      <c r="AH18" s="16"/>
    </row>
    <row r="19" spans="1:34" s="7" customFormat="1" ht="24" customHeight="1">
      <c r="A19" s="13" t="s">
        <v>33</v>
      </c>
      <c r="B19" s="14">
        <f t="shared" si="10"/>
        <v>84382.002000000008</v>
      </c>
      <c r="C19" s="14">
        <f t="shared" si="11"/>
        <v>64382.002</v>
      </c>
      <c r="D19" s="14">
        <f t="shared" si="3"/>
        <v>0</v>
      </c>
      <c r="E19" s="14"/>
      <c r="F19" s="14"/>
      <c r="G19" s="14">
        <f t="shared" si="4"/>
        <v>13775</v>
      </c>
      <c r="H19" s="14">
        <v>13775</v>
      </c>
      <c r="I19" s="14"/>
      <c r="J19" s="14">
        <f t="shared" si="5"/>
        <v>0</v>
      </c>
      <c r="K19" s="14"/>
      <c r="L19" s="14">
        <f t="shared" si="12"/>
        <v>45988.002</v>
      </c>
      <c r="M19" s="14"/>
      <c r="N19" s="19">
        <v>45988.002</v>
      </c>
      <c r="O19" s="14">
        <f t="shared" si="6"/>
        <v>4619</v>
      </c>
      <c r="P19" s="14">
        <v>4619</v>
      </c>
      <c r="Q19" s="19"/>
      <c r="R19" s="19">
        <f t="shared" si="13"/>
        <v>18394</v>
      </c>
      <c r="S19" s="14">
        <f t="shared" si="14"/>
        <v>20000</v>
      </c>
      <c r="T19" s="14">
        <f t="shared" si="15"/>
        <v>20000</v>
      </c>
      <c r="U19" s="14">
        <v>20000</v>
      </c>
      <c r="V19" s="14"/>
      <c r="W19" s="14">
        <f t="shared" si="7"/>
        <v>0</v>
      </c>
      <c r="X19" s="14"/>
      <c r="Y19" s="14"/>
      <c r="Z19" s="14">
        <f t="shared" si="16"/>
        <v>0</v>
      </c>
      <c r="AA19" s="14"/>
      <c r="AB19" s="14">
        <f t="shared" si="8"/>
        <v>84382.002000000008</v>
      </c>
      <c r="AC19" s="14">
        <f t="shared" si="17"/>
        <v>64382.002</v>
      </c>
      <c r="AD19" s="14">
        <f t="shared" si="18"/>
        <v>20000</v>
      </c>
      <c r="AE19" s="14">
        <f t="shared" si="9"/>
        <v>0</v>
      </c>
      <c r="AF19" s="14">
        <f t="shared" si="19"/>
        <v>0</v>
      </c>
      <c r="AG19" s="14">
        <f t="shared" si="20"/>
        <v>0</v>
      </c>
      <c r="AH19" s="16"/>
    </row>
  </sheetData>
  <mergeCells count="19">
    <mergeCell ref="AE5:AG6"/>
    <mergeCell ref="A2:AC2"/>
    <mergeCell ref="AB4:AC4"/>
    <mergeCell ref="C5:Q5"/>
    <mergeCell ref="S5:AA5"/>
    <mergeCell ref="D6:F6"/>
    <mergeCell ref="G6:I6"/>
    <mergeCell ref="J6:K6"/>
    <mergeCell ref="L6:N6"/>
    <mergeCell ref="O6:Q6"/>
    <mergeCell ref="T6:V6"/>
    <mergeCell ref="W6:Y6"/>
    <mergeCell ref="Z6:AA6"/>
    <mergeCell ref="A5:A7"/>
    <mergeCell ref="B5:B7"/>
    <mergeCell ref="C6:C7"/>
    <mergeCell ref="R5:R7"/>
    <mergeCell ref="S6:S7"/>
    <mergeCell ref="AB5:AD6"/>
  </mergeCells>
  <phoneticPr fontId="13" type="noConversion"/>
  <printOptions horizontalCentered="1"/>
  <pageMargins left="0.11874999999999999" right="0" top="0.62916666666666698" bottom="0.75" header="0.50902777777777797" footer="0.50902777777777797"/>
  <pageSetup paperSize="9" scale="6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9"/>
  <sheetViews>
    <sheetView tabSelected="1" workbookViewId="0">
      <selection activeCell="B8" sqref="B8:E8"/>
    </sheetView>
  </sheetViews>
  <sheetFormatPr defaultColWidth="9" defaultRowHeight="14.4"/>
  <cols>
    <col min="1" max="1" width="25.5546875" customWidth="1"/>
    <col min="2" max="5" width="20.77734375" customWidth="1"/>
  </cols>
  <sheetData>
    <row r="1" spans="1:237" s="7" customFormat="1" ht="15.6">
      <c r="A1" s="11"/>
      <c r="B1" s="11"/>
    </row>
    <row r="2" spans="1:237" s="7" customFormat="1" ht="24.6" customHeight="1">
      <c r="A2" s="45" t="s">
        <v>44</v>
      </c>
      <c r="B2" s="45"/>
      <c r="C2" s="45"/>
      <c r="D2" s="45"/>
      <c r="E2" s="45"/>
      <c r="F2" s="12"/>
      <c r="G2" s="12"/>
      <c r="H2" s="12"/>
      <c r="I2" s="12"/>
      <c r="J2" s="12"/>
      <c r="K2" s="12"/>
      <c r="L2" s="12"/>
      <c r="M2" s="12"/>
    </row>
    <row r="3" spans="1:237" s="8" customFormat="1" ht="18.600000000000001" customHeight="1">
      <c r="A3" s="7"/>
      <c r="B3" s="7"/>
      <c r="C3" s="7"/>
      <c r="D3" s="7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</row>
    <row r="4" spans="1:237" s="9" customFormat="1" ht="22.2" customHeight="1">
      <c r="A4" s="43" t="s">
        <v>34</v>
      </c>
      <c r="B4" s="42" t="s">
        <v>19</v>
      </c>
      <c r="C4" s="42"/>
      <c r="D4" s="42" t="s">
        <v>20</v>
      </c>
      <c r="E4" s="42"/>
    </row>
    <row r="5" spans="1:237" s="10" customFormat="1" ht="24" customHeight="1">
      <c r="A5" s="44"/>
      <c r="B5" s="20" t="s">
        <v>51</v>
      </c>
      <c r="C5" s="20" t="s">
        <v>52</v>
      </c>
      <c r="D5" s="20" t="s">
        <v>51</v>
      </c>
      <c r="E5" s="20" t="s">
        <v>52</v>
      </c>
    </row>
    <row r="6" spans="1:237" s="21" customFormat="1" ht="21" customHeight="1">
      <c r="A6" s="20" t="s">
        <v>3</v>
      </c>
      <c r="B6" s="20">
        <f>B7+B11</f>
        <v>357190.80000000005</v>
      </c>
      <c r="C6" s="20">
        <f>C7+C11</f>
        <v>66613.14533780994</v>
      </c>
      <c r="D6" s="20">
        <f>D7+D11</f>
        <v>57262.5</v>
      </c>
      <c r="E6" s="20">
        <f>E7+E11</f>
        <v>65613.080571854996</v>
      </c>
    </row>
    <row r="7" spans="1:237" s="21" customFormat="1" ht="21" customHeight="1">
      <c r="A7" s="22" t="s">
        <v>50</v>
      </c>
      <c r="B7" s="20">
        <f>SUM(B8:B10)</f>
        <v>99173.6</v>
      </c>
      <c r="C7" s="20">
        <f t="shared" ref="C7:E7" si="0">SUM(C8:C10)</f>
        <v>16092.419584028552</v>
      </c>
      <c r="D7" s="20">
        <f t="shared" si="0"/>
        <v>7623</v>
      </c>
      <c r="E7" s="20">
        <f t="shared" si="0"/>
        <v>11598.12280809</v>
      </c>
    </row>
    <row r="8" spans="1:237" ht="21" customHeight="1">
      <c r="A8" s="5" t="s">
        <v>33</v>
      </c>
      <c r="B8" s="5">
        <v>67928</v>
      </c>
      <c r="C8" s="5">
        <v>10727.067256935001</v>
      </c>
      <c r="D8" s="5"/>
      <c r="E8" s="5">
        <v>5490.87453</v>
      </c>
    </row>
    <row r="9" spans="1:237" ht="21" customHeight="1">
      <c r="A9" s="5" t="s">
        <v>45</v>
      </c>
      <c r="B9" s="5">
        <v>9960</v>
      </c>
      <c r="C9" s="5">
        <v>2211.8665629000002</v>
      </c>
      <c r="D9" s="5">
        <v>1600</v>
      </c>
      <c r="E9" s="5">
        <v>4920.5660119999993</v>
      </c>
    </row>
    <row r="10" spans="1:237" ht="21" customHeight="1">
      <c r="A10" s="5" t="s">
        <v>49</v>
      </c>
      <c r="B10" s="5">
        <v>21285.599999999999</v>
      </c>
      <c r="C10" s="5">
        <v>3153.48576419355</v>
      </c>
      <c r="D10" s="5">
        <v>6023</v>
      </c>
      <c r="E10" s="5">
        <v>1186.68226609</v>
      </c>
    </row>
    <row r="11" spans="1:237" s="21" customFormat="1" ht="21" customHeight="1">
      <c r="A11" s="20" t="s">
        <v>47</v>
      </c>
      <c r="B11" s="20">
        <f>SUM(B12:B19)</f>
        <v>258017.20000000004</v>
      </c>
      <c r="C11" s="20">
        <f t="shared" ref="C11:E11" si="1">SUM(C12:C19)</f>
        <v>50520.725753781386</v>
      </c>
      <c r="D11" s="20">
        <f t="shared" si="1"/>
        <v>49639.5</v>
      </c>
      <c r="E11" s="20">
        <f t="shared" si="1"/>
        <v>54014.957763765</v>
      </c>
    </row>
    <row r="12" spans="1:237" ht="21" customHeight="1">
      <c r="A12" s="5" t="s">
        <v>23</v>
      </c>
      <c r="B12" s="5">
        <v>31373.5</v>
      </c>
      <c r="C12" s="5">
        <v>6631.3790024426698</v>
      </c>
      <c r="D12" s="5">
        <v>480</v>
      </c>
      <c r="E12" s="5">
        <v>3784.6841235450001</v>
      </c>
    </row>
    <row r="13" spans="1:237" ht="21" customHeight="1">
      <c r="A13" s="5" t="s">
        <v>24</v>
      </c>
      <c r="B13" s="5">
        <v>6903.3</v>
      </c>
      <c r="C13" s="5">
        <v>3693.2313990799503</v>
      </c>
      <c r="D13" s="5">
        <v>11160</v>
      </c>
      <c r="E13" s="5">
        <v>6675.9435025875</v>
      </c>
    </row>
    <row r="14" spans="1:237" ht="21" customHeight="1">
      <c r="A14" s="5" t="s">
        <v>25</v>
      </c>
      <c r="B14" s="5">
        <v>71236.3</v>
      </c>
      <c r="C14" s="5">
        <v>14278.986385541701</v>
      </c>
      <c r="D14" s="5">
        <v>16963</v>
      </c>
      <c r="E14" s="5">
        <v>24325.080100790001</v>
      </c>
    </row>
    <row r="15" spans="1:237" ht="21" customHeight="1">
      <c r="A15" s="5" t="s">
        <v>46</v>
      </c>
      <c r="B15" s="5">
        <v>2100</v>
      </c>
      <c r="C15" s="5">
        <v>285.199254</v>
      </c>
      <c r="D15" s="5">
        <v>11553.5</v>
      </c>
      <c r="E15" s="5">
        <v>1085.7387303400001</v>
      </c>
    </row>
    <row r="16" spans="1:237" ht="21" customHeight="1">
      <c r="A16" s="5" t="s">
        <v>27</v>
      </c>
      <c r="B16" s="5">
        <v>61603.8</v>
      </c>
      <c r="C16" s="5">
        <v>9495.0647014967999</v>
      </c>
      <c r="D16" s="5">
        <v>2910</v>
      </c>
      <c r="E16" s="5">
        <v>5970.5463551174998</v>
      </c>
    </row>
    <row r="17" spans="1:5" ht="21" customHeight="1">
      <c r="A17" s="5" t="s">
        <v>28</v>
      </c>
      <c r="B17" s="5">
        <v>19811.5</v>
      </c>
      <c r="C17" s="5">
        <v>4949.7477930096302</v>
      </c>
      <c r="D17" s="5">
        <v>3043</v>
      </c>
      <c r="E17" s="5">
        <v>3038.3405518250001</v>
      </c>
    </row>
    <row r="18" spans="1:5" ht="21" customHeight="1">
      <c r="A18" s="5" t="s">
        <v>29</v>
      </c>
      <c r="B18" s="5">
        <v>54657.1</v>
      </c>
      <c r="C18" s="5">
        <v>8147.4020234377695</v>
      </c>
      <c r="D18" s="5">
        <v>2610</v>
      </c>
      <c r="E18" s="5">
        <v>6985.5669543599997</v>
      </c>
    </row>
    <row r="19" spans="1:5" ht="21" customHeight="1">
      <c r="A19" s="5" t="s">
        <v>48</v>
      </c>
      <c r="B19" s="5">
        <v>10331.700000000001</v>
      </c>
      <c r="C19" s="5">
        <v>3039.7151947728703</v>
      </c>
      <c r="D19" s="5">
        <v>920</v>
      </c>
      <c r="E19" s="5">
        <v>2149.0574452000001</v>
      </c>
    </row>
  </sheetData>
  <mergeCells count="4">
    <mergeCell ref="B4:C4"/>
    <mergeCell ref="D4:E4"/>
    <mergeCell ref="A4:A5"/>
    <mergeCell ref="A2:E2"/>
  </mergeCells>
  <phoneticPr fontId="1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18"/>
  <sheetViews>
    <sheetView topLeftCell="A2" workbookViewId="0">
      <selection activeCell="V8" sqref="V8:W18"/>
    </sheetView>
  </sheetViews>
  <sheetFormatPr defaultColWidth="9" defaultRowHeight="14.4"/>
  <cols>
    <col min="1" max="1" width="3.6640625" customWidth="1"/>
    <col min="2" max="2" width="11.6640625" customWidth="1"/>
    <col min="3" max="5" width="10.109375" customWidth="1"/>
    <col min="6" max="22" width="8.88671875" customWidth="1"/>
    <col min="23" max="23" width="9.33203125" customWidth="1"/>
  </cols>
  <sheetData>
    <row r="2" spans="2:23" ht="32.4" customHeight="1">
      <c r="B2" s="46" t="s">
        <v>35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2:23" ht="17.399999999999999" customHeight="1">
      <c r="E3" t="s">
        <v>1</v>
      </c>
    </row>
    <row r="4" spans="2:23" ht="30" customHeight="1">
      <c r="B4" s="23" t="s">
        <v>34</v>
      </c>
      <c r="C4" s="47" t="s">
        <v>36</v>
      </c>
      <c r="D4" s="48"/>
      <c r="E4" s="49"/>
      <c r="F4" s="50" t="s">
        <v>37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2"/>
    </row>
    <row r="5" spans="2:23" ht="18" customHeight="1">
      <c r="B5" s="23"/>
      <c r="C5" s="23" t="s">
        <v>3</v>
      </c>
      <c r="D5" s="55" t="s">
        <v>19</v>
      </c>
      <c r="E5" s="55" t="s">
        <v>20</v>
      </c>
      <c r="F5" s="53" t="s">
        <v>38</v>
      </c>
      <c r="G5" s="53"/>
      <c r="H5" s="53"/>
      <c r="I5" s="53" t="s">
        <v>39</v>
      </c>
      <c r="J5" s="53"/>
      <c r="K5" s="53"/>
      <c r="L5" s="53" t="s">
        <v>40</v>
      </c>
      <c r="M5" s="53"/>
      <c r="N5" s="53"/>
      <c r="O5" s="53" t="s">
        <v>41</v>
      </c>
      <c r="P5" s="53"/>
      <c r="Q5" s="53"/>
      <c r="R5" s="53" t="s">
        <v>42</v>
      </c>
      <c r="S5" s="53"/>
      <c r="T5" s="53"/>
      <c r="U5" s="54" t="s">
        <v>43</v>
      </c>
      <c r="V5" s="53"/>
      <c r="W5" s="53"/>
    </row>
    <row r="6" spans="2:23" ht="26.4" customHeight="1">
      <c r="B6" s="23"/>
      <c r="C6" s="23"/>
      <c r="D6" s="55"/>
      <c r="E6" s="55"/>
      <c r="F6" s="2" t="s">
        <v>9</v>
      </c>
      <c r="G6" s="2" t="s">
        <v>19</v>
      </c>
      <c r="H6" s="2" t="s">
        <v>20</v>
      </c>
      <c r="I6" s="2" t="s">
        <v>9</v>
      </c>
      <c r="J6" s="2" t="s">
        <v>19</v>
      </c>
      <c r="K6" s="2" t="s">
        <v>20</v>
      </c>
      <c r="L6" s="2" t="s">
        <v>9</v>
      </c>
      <c r="M6" s="2" t="s">
        <v>19</v>
      </c>
      <c r="N6" s="2" t="s">
        <v>20</v>
      </c>
      <c r="O6" s="2" t="s">
        <v>9</v>
      </c>
      <c r="P6" s="2" t="s">
        <v>19</v>
      </c>
      <c r="Q6" s="2" t="s">
        <v>20</v>
      </c>
      <c r="R6" s="2" t="s">
        <v>9</v>
      </c>
      <c r="S6" s="2" t="s">
        <v>19</v>
      </c>
      <c r="T6" s="2" t="s">
        <v>20</v>
      </c>
      <c r="U6" s="1" t="s">
        <v>9</v>
      </c>
      <c r="V6" s="1" t="s">
        <v>19</v>
      </c>
      <c r="W6" s="1" t="s">
        <v>20</v>
      </c>
    </row>
    <row r="7" spans="2:23" ht="32.4" customHeight="1">
      <c r="B7" s="3" t="s">
        <v>3</v>
      </c>
      <c r="C7" s="3" t="e">
        <f>SUM(D7:E7)</f>
        <v>#REF!</v>
      </c>
      <c r="D7" s="4" t="e">
        <f>SUM(D8:D18)</f>
        <v>#REF!</v>
      </c>
      <c r="E7" s="4" t="e">
        <f t="shared" ref="E7:F7" si="0">SUM(E8:E18)</f>
        <v>#REF!</v>
      </c>
      <c r="F7" s="5" t="e">
        <f t="shared" si="0"/>
        <v>#REF!</v>
      </c>
      <c r="G7" s="5" t="e">
        <f t="shared" ref="G7:L7" si="1">SUM(G8:G18)</f>
        <v>#REF!</v>
      </c>
      <c r="H7" s="5" t="e">
        <f t="shared" si="1"/>
        <v>#REF!</v>
      </c>
      <c r="I7" s="5" t="e">
        <f t="shared" si="1"/>
        <v>#REF!</v>
      </c>
      <c r="J7" s="5" t="e">
        <f t="shared" si="1"/>
        <v>#REF!</v>
      </c>
      <c r="K7" s="5" t="e">
        <f t="shared" si="1"/>
        <v>#REF!</v>
      </c>
      <c r="L7" s="5" t="e">
        <f t="shared" si="1"/>
        <v>#REF!</v>
      </c>
      <c r="M7" s="5" t="e">
        <f t="shared" ref="M7:U7" si="2">SUM(M8:M18)</f>
        <v>#REF!</v>
      </c>
      <c r="N7" s="5" t="e">
        <f t="shared" si="2"/>
        <v>#REF!</v>
      </c>
      <c r="O7" s="5" t="e">
        <f t="shared" si="2"/>
        <v>#REF!</v>
      </c>
      <c r="P7" s="5" t="e">
        <f t="shared" si="2"/>
        <v>#REF!</v>
      </c>
      <c r="Q7" s="5" t="e">
        <f t="shared" si="2"/>
        <v>#REF!</v>
      </c>
      <c r="R7" s="5" t="e">
        <f t="shared" si="2"/>
        <v>#REF!</v>
      </c>
      <c r="S7" s="5" t="e">
        <f t="shared" si="2"/>
        <v>#REF!</v>
      </c>
      <c r="T7" s="5" t="e">
        <f t="shared" si="2"/>
        <v>#REF!</v>
      </c>
      <c r="U7" s="5" t="e">
        <f t="shared" si="2"/>
        <v>#REF!</v>
      </c>
      <c r="V7" s="5" t="e">
        <f t="shared" ref="V7:W7" si="3">SUM(V8:V18)</f>
        <v>#REF!</v>
      </c>
      <c r="W7" s="5" t="e">
        <f t="shared" si="3"/>
        <v>#REF!</v>
      </c>
    </row>
    <row r="8" spans="2:23" ht="36" customHeight="1">
      <c r="B8" s="6" t="s">
        <v>23</v>
      </c>
      <c r="C8" s="3" t="e">
        <f t="shared" ref="C8:C18" si="4">SUM(D8:E8)</f>
        <v>#REF!</v>
      </c>
      <c r="D8" s="4" t="e">
        <f>G8+J8+M8+P8+S8+V8</f>
        <v>#REF!</v>
      </c>
      <c r="E8" s="4" t="e">
        <f>H8+K8+N8+Q8+T8+W8</f>
        <v>#REF!</v>
      </c>
      <c r="F8" s="5" t="e">
        <f>SUM(G8:H8)</f>
        <v>#REF!</v>
      </c>
      <c r="G8" s="5" t="e">
        <f>#REF!</f>
        <v>#REF!</v>
      </c>
      <c r="H8" s="5" t="e">
        <f>#REF!</f>
        <v>#REF!</v>
      </c>
      <c r="I8" s="5" t="e">
        <f>SUM(J8:K8)</f>
        <v>#REF!</v>
      </c>
      <c r="J8" s="5" t="e">
        <f>#REF!</f>
        <v>#REF!</v>
      </c>
      <c r="K8" s="5" t="e">
        <f>#REF!</f>
        <v>#REF!</v>
      </c>
      <c r="L8" s="5" t="e">
        <f>SUM(M8:N8)</f>
        <v>#REF!</v>
      </c>
      <c r="M8" s="5" t="e">
        <f>#REF!</f>
        <v>#REF!</v>
      </c>
      <c r="N8" s="5" t="e">
        <f>#REF!</f>
        <v>#REF!</v>
      </c>
      <c r="O8" s="5" t="e">
        <f>SUM(P8:Q8)</f>
        <v>#REF!</v>
      </c>
      <c r="P8" s="5" t="e">
        <f>#REF!</f>
        <v>#REF!</v>
      </c>
      <c r="Q8" s="5" t="e">
        <f>#REF!</f>
        <v>#REF!</v>
      </c>
      <c r="R8" s="5" t="e">
        <f>SUM(S8:T8)</f>
        <v>#REF!</v>
      </c>
      <c r="S8" s="5" t="e">
        <f>#REF!</f>
        <v>#REF!</v>
      </c>
      <c r="T8" s="5" t="e">
        <f>#REF!</f>
        <v>#REF!</v>
      </c>
      <c r="U8" s="5" t="e">
        <f>SUM(V8:W8)</f>
        <v>#REF!</v>
      </c>
      <c r="V8" s="5" t="e">
        <f>#REF!</f>
        <v>#REF!</v>
      </c>
      <c r="W8" s="5" t="e">
        <f>#REF!</f>
        <v>#REF!</v>
      </c>
    </row>
    <row r="9" spans="2:23" ht="36" customHeight="1">
      <c r="B9" s="6" t="s">
        <v>24</v>
      </c>
      <c r="C9" s="3" t="e">
        <f t="shared" si="4"/>
        <v>#REF!</v>
      </c>
      <c r="D9" s="4" t="e">
        <f t="shared" ref="D9:E18" si="5">G9+J9+M9+P9+S9+V9</f>
        <v>#REF!</v>
      </c>
      <c r="E9" s="4" t="e">
        <f t="shared" si="5"/>
        <v>#REF!</v>
      </c>
      <c r="F9" s="5" t="e">
        <f t="shared" ref="F9:F18" si="6">SUM(G9:H9)</f>
        <v>#REF!</v>
      </c>
      <c r="G9" s="5" t="e">
        <f>#REF!</f>
        <v>#REF!</v>
      </c>
      <c r="H9" s="5" t="e">
        <f>#REF!</f>
        <v>#REF!</v>
      </c>
      <c r="I9" s="5" t="e">
        <f t="shared" ref="I9:I18" si="7">SUM(J9:K9)</f>
        <v>#REF!</v>
      </c>
      <c r="J9" s="5" t="e">
        <f>#REF!</f>
        <v>#REF!</v>
      </c>
      <c r="K9" s="5" t="e">
        <f>#REF!</f>
        <v>#REF!</v>
      </c>
      <c r="L9" s="5" t="e">
        <f t="shared" ref="L9:L18" si="8">SUM(M9:N9)</f>
        <v>#REF!</v>
      </c>
      <c r="M9" s="5" t="e">
        <f>#REF!</f>
        <v>#REF!</v>
      </c>
      <c r="N9" s="5" t="e">
        <f>#REF!</f>
        <v>#REF!</v>
      </c>
      <c r="O9" s="5" t="e">
        <f t="shared" ref="O9:O18" si="9">SUM(P9:Q9)</f>
        <v>#REF!</v>
      </c>
      <c r="P9" s="5" t="e">
        <f>#REF!</f>
        <v>#REF!</v>
      </c>
      <c r="Q9" s="5" t="e">
        <f>#REF!</f>
        <v>#REF!</v>
      </c>
      <c r="R9" s="5" t="e">
        <f t="shared" ref="R9:R18" si="10">SUM(S9:T9)</f>
        <v>#REF!</v>
      </c>
      <c r="S9" s="5" t="e">
        <f>#REF!</f>
        <v>#REF!</v>
      </c>
      <c r="T9" s="5" t="e">
        <f>#REF!</f>
        <v>#REF!</v>
      </c>
      <c r="U9" s="5" t="e">
        <f t="shared" ref="U9:U18" si="11">SUM(V9:W9)</f>
        <v>#REF!</v>
      </c>
      <c r="V9" s="5" t="e">
        <f>#REF!</f>
        <v>#REF!</v>
      </c>
      <c r="W9" s="5" t="e">
        <f>#REF!</f>
        <v>#REF!</v>
      </c>
    </row>
    <row r="10" spans="2:23" ht="36" customHeight="1">
      <c r="B10" s="6" t="s">
        <v>25</v>
      </c>
      <c r="C10" s="3" t="e">
        <f t="shared" si="4"/>
        <v>#REF!</v>
      </c>
      <c r="D10" s="4" t="e">
        <f t="shared" si="5"/>
        <v>#REF!</v>
      </c>
      <c r="E10" s="4" t="e">
        <f t="shared" si="5"/>
        <v>#REF!</v>
      </c>
      <c r="F10" s="5" t="e">
        <f t="shared" si="6"/>
        <v>#REF!</v>
      </c>
      <c r="G10" s="5" t="e">
        <f>#REF!</f>
        <v>#REF!</v>
      </c>
      <c r="H10" s="5" t="e">
        <f>#REF!</f>
        <v>#REF!</v>
      </c>
      <c r="I10" s="5" t="e">
        <f t="shared" si="7"/>
        <v>#REF!</v>
      </c>
      <c r="J10" s="5" t="e">
        <f>#REF!</f>
        <v>#REF!</v>
      </c>
      <c r="K10" s="5" t="e">
        <f>#REF!</f>
        <v>#REF!</v>
      </c>
      <c r="L10" s="5" t="e">
        <f t="shared" si="8"/>
        <v>#REF!</v>
      </c>
      <c r="M10" s="5" t="e">
        <f>#REF!</f>
        <v>#REF!</v>
      </c>
      <c r="N10" s="5" t="e">
        <f>#REF!</f>
        <v>#REF!</v>
      </c>
      <c r="O10" s="5" t="e">
        <f t="shared" si="9"/>
        <v>#REF!</v>
      </c>
      <c r="P10" s="5" t="e">
        <f>#REF!</f>
        <v>#REF!</v>
      </c>
      <c r="Q10" s="5" t="e">
        <f>#REF!</f>
        <v>#REF!</v>
      </c>
      <c r="R10" s="5" t="e">
        <f t="shared" si="10"/>
        <v>#REF!</v>
      </c>
      <c r="S10" s="5" t="e">
        <f>#REF!</f>
        <v>#REF!</v>
      </c>
      <c r="T10" s="5" t="e">
        <f>#REF!</f>
        <v>#REF!</v>
      </c>
      <c r="U10" s="5" t="e">
        <f t="shared" si="11"/>
        <v>#REF!</v>
      </c>
      <c r="V10" s="5" t="e">
        <f>#REF!</f>
        <v>#REF!</v>
      </c>
      <c r="W10" s="5" t="e">
        <f>#REF!</f>
        <v>#REF!</v>
      </c>
    </row>
    <row r="11" spans="2:23" ht="36" customHeight="1">
      <c r="B11" s="6" t="s">
        <v>26</v>
      </c>
      <c r="C11" s="3" t="e">
        <f t="shared" si="4"/>
        <v>#REF!</v>
      </c>
      <c r="D11" s="4" t="e">
        <f t="shared" si="5"/>
        <v>#REF!</v>
      </c>
      <c r="E11" s="4" t="e">
        <f t="shared" si="5"/>
        <v>#REF!</v>
      </c>
      <c r="F11" s="5" t="e">
        <f t="shared" si="6"/>
        <v>#REF!</v>
      </c>
      <c r="G11" s="5" t="e">
        <f>#REF!</f>
        <v>#REF!</v>
      </c>
      <c r="H11" s="5" t="e">
        <f>#REF!</f>
        <v>#REF!</v>
      </c>
      <c r="I11" s="5" t="e">
        <f t="shared" si="7"/>
        <v>#REF!</v>
      </c>
      <c r="J11" s="5" t="e">
        <f>#REF!</f>
        <v>#REF!</v>
      </c>
      <c r="K11" s="5" t="e">
        <f>#REF!</f>
        <v>#REF!</v>
      </c>
      <c r="L11" s="5" t="e">
        <f t="shared" si="8"/>
        <v>#REF!</v>
      </c>
      <c r="M11" s="5" t="e">
        <f>#REF!</f>
        <v>#REF!</v>
      </c>
      <c r="N11" s="5" t="e">
        <f>#REF!</f>
        <v>#REF!</v>
      </c>
      <c r="O11" s="5" t="e">
        <f t="shared" si="9"/>
        <v>#REF!</v>
      </c>
      <c r="P11" s="5" t="e">
        <f>#REF!</f>
        <v>#REF!</v>
      </c>
      <c r="Q11" s="5" t="e">
        <f>#REF!</f>
        <v>#REF!</v>
      </c>
      <c r="R11" s="5" t="e">
        <f t="shared" si="10"/>
        <v>#REF!</v>
      </c>
      <c r="S11" s="5" t="e">
        <f>#REF!</f>
        <v>#REF!</v>
      </c>
      <c r="T11" s="5" t="e">
        <f>#REF!</f>
        <v>#REF!</v>
      </c>
      <c r="U11" s="5" t="e">
        <f t="shared" si="11"/>
        <v>#REF!</v>
      </c>
      <c r="V11" s="5" t="e">
        <f>#REF!</f>
        <v>#REF!</v>
      </c>
      <c r="W11" s="5" t="e">
        <f>#REF!</f>
        <v>#REF!</v>
      </c>
    </row>
    <row r="12" spans="2:23" ht="36" customHeight="1">
      <c r="B12" s="6" t="s">
        <v>27</v>
      </c>
      <c r="C12" s="3" t="e">
        <f t="shared" si="4"/>
        <v>#REF!</v>
      </c>
      <c r="D12" s="4" t="e">
        <f t="shared" si="5"/>
        <v>#REF!</v>
      </c>
      <c r="E12" s="4" t="e">
        <f t="shared" si="5"/>
        <v>#REF!</v>
      </c>
      <c r="F12" s="5" t="e">
        <f t="shared" si="6"/>
        <v>#REF!</v>
      </c>
      <c r="G12" s="5" t="e">
        <f>#REF!</f>
        <v>#REF!</v>
      </c>
      <c r="H12" s="5" t="e">
        <f>#REF!</f>
        <v>#REF!</v>
      </c>
      <c r="I12" s="5" t="e">
        <f t="shared" si="7"/>
        <v>#REF!</v>
      </c>
      <c r="J12" s="5" t="e">
        <f>#REF!</f>
        <v>#REF!</v>
      </c>
      <c r="K12" s="5" t="e">
        <f>#REF!</f>
        <v>#REF!</v>
      </c>
      <c r="L12" s="5" t="e">
        <f t="shared" si="8"/>
        <v>#REF!</v>
      </c>
      <c r="M12" s="5" t="e">
        <f>#REF!</f>
        <v>#REF!</v>
      </c>
      <c r="N12" s="5" t="e">
        <f>#REF!</f>
        <v>#REF!</v>
      </c>
      <c r="O12" s="5" t="e">
        <f t="shared" si="9"/>
        <v>#REF!</v>
      </c>
      <c r="P12" s="5" t="e">
        <f>#REF!</f>
        <v>#REF!</v>
      </c>
      <c r="Q12" s="5" t="e">
        <f>#REF!</f>
        <v>#REF!</v>
      </c>
      <c r="R12" s="5" t="e">
        <f t="shared" si="10"/>
        <v>#REF!</v>
      </c>
      <c r="S12" s="5" t="e">
        <f>#REF!</f>
        <v>#REF!</v>
      </c>
      <c r="T12" s="5" t="e">
        <f>#REF!</f>
        <v>#REF!</v>
      </c>
      <c r="U12" s="5" t="e">
        <f t="shared" si="11"/>
        <v>#REF!</v>
      </c>
      <c r="V12" s="5" t="e">
        <f>#REF!</f>
        <v>#REF!</v>
      </c>
      <c r="W12" s="5" t="e">
        <f>#REF!</f>
        <v>#REF!</v>
      </c>
    </row>
    <row r="13" spans="2:23" ht="36" customHeight="1">
      <c r="B13" s="6" t="s">
        <v>28</v>
      </c>
      <c r="C13" s="3" t="e">
        <f t="shared" si="4"/>
        <v>#REF!</v>
      </c>
      <c r="D13" s="4" t="e">
        <f t="shared" si="5"/>
        <v>#REF!</v>
      </c>
      <c r="E13" s="4" t="e">
        <f t="shared" si="5"/>
        <v>#REF!</v>
      </c>
      <c r="F13" s="5" t="e">
        <f t="shared" si="6"/>
        <v>#REF!</v>
      </c>
      <c r="G13" s="5" t="e">
        <f>#REF!</f>
        <v>#REF!</v>
      </c>
      <c r="H13" s="5" t="e">
        <f>#REF!</f>
        <v>#REF!</v>
      </c>
      <c r="I13" s="5" t="e">
        <f t="shared" si="7"/>
        <v>#REF!</v>
      </c>
      <c r="J13" s="5" t="e">
        <f>#REF!</f>
        <v>#REF!</v>
      </c>
      <c r="K13" s="5" t="e">
        <f>#REF!</f>
        <v>#REF!</v>
      </c>
      <c r="L13" s="5" t="e">
        <f t="shared" si="8"/>
        <v>#REF!</v>
      </c>
      <c r="M13" s="5" t="e">
        <f>#REF!</f>
        <v>#REF!</v>
      </c>
      <c r="N13" s="5" t="e">
        <f>#REF!</f>
        <v>#REF!</v>
      </c>
      <c r="O13" s="5" t="e">
        <f t="shared" si="9"/>
        <v>#REF!</v>
      </c>
      <c r="P13" s="5" t="e">
        <f>#REF!</f>
        <v>#REF!</v>
      </c>
      <c r="Q13" s="5" t="e">
        <f>#REF!</f>
        <v>#REF!</v>
      </c>
      <c r="R13" s="5" t="e">
        <f t="shared" si="10"/>
        <v>#REF!</v>
      </c>
      <c r="S13" s="5" t="e">
        <f>#REF!</f>
        <v>#REF!</v>
      </c>
      <c r="T13" s="5" t="e">
        <f>#REF!</f>
        <v>#REF!</v>
      </c>
      <c r="U13" s="5" t="e">
        <f t="shared" si="11"/>
        <v>#REF!</v>
      </c>
      <c r="V13" s="5" t="e">
        <f>#REF!</f>
        <v>#REF!</v>
      </c>
      <c r="W13" s="5" t="e">
        <f>#REF!</f>
        <v>#REF!</v>
      </c>
    </row>
    <row r="14" spans="2:23" ht="36" customHeight="1">
      <c r="B14" s="6" t="s">
        <v>29</v>
      </c>
      <c r="C14" s="3" t="e">
        <f t="shared" si="4"/>
        <v>#REF!</v>
      </c>
      <c r="D14" s="4" t="e">
        <f t="shared" si="5"/>
        <v>#REF!</v>
      </c>
      <c r="E14" s="4" t="e">
        <f t="shared" si="5"/>
        <v>#REF!</v>
      </c>
      <c r="F14" s="5" t="e">
        <f t="shared" si="6"/>
        <v>#REF!</v>
      </c>
      <c r="G14" s="5" t="e">
        <f>#REF!</f>
        <v>#REF!</v>
      </c>
      <c r="H14" s="5" t="e">
        <f>#REF!</f>
        <v>#REF!</v>
      </c>
      <c r="I14" s="5" t="e">
        <f t="shared" si="7"/>
        <v>#REF!</v>
      </c>
      <c r="J14" s="5" t="e">
        <f>#REF!</f>
        <v>#REF!</v>
      </c>
      <c r="K14" s="5" t="e">
        <f>#REF!</f>
        <v>#REF!</v>
      </c>
      <c r="L14" s="5" t="e">
        <f t="shared" si="8"/>
        <v>#REF!</v>
      </c>
      <c r="M14" s="5" t="e">
        <f>#REF!</f>
        <v>#REF!</v>
      </c>
      <c r="N14" s="5" t="e">
        <f>#REF!</f>
        <v>#REF!</v>
      </c>
      <c r="O14" s="5" t="e">
        <f t="shared" si="9"/>
        <v>#REF!</v>
      </c>
      <c r="P14" s="5" t="e">
        <f>#REF!</f>
        <v>#REF!</v>
      </c>
      <c r="Q14" s="5" t="e">
        <f>#REF!</f>
        <v>#REF!</v>
      </c>
      <c r="R14" s="5" t="e">
        <f t="shared" si="10"/>
        <v>#REF!</v>
      </c>
      <c r="S14" s="5" t="e">
        <f>#REF!</f>
        <v>#REF!</v>
      </c>
      <c r="T14" s="5" t="e">
        <f>#REF!</f>
        <v>#REF!</v>
      </c>
      <c r="U14" s="5" t="e">
        <f t="shared" si="11"/>
        <v>#REF!</v>
      </c>
      <c r="V14" s="5" t="e">
        <f>#REF!</f>
        <v>#REF!</v>
      </c>
      <c r="W14" s="5" t="e">
        <f>#REF!</f>
        <v>#REF!</v>
      </c>
    </row>
    <row r="15" spans="2:23" ht="36" customHeight="1">
      <c r="B15" s="6" t="s">
        <v>30</v>
      </c>
      <c r="C15" s="3" t="e">
        <f t="shared" si="4"/>
        <v>#REF!</v>
      </c>
      <c r="D15" s="4" t="e">
        <f t="shared" si="5"/>
        <v>#REF!</v>
      </c>
      <c r="E15" s="4" t="e">
        <f t="shared" si="5"/>
        <v>#REF!</v>
      </c>
      <c r="F15" s="5" t="e">
        <f t="shared" si="6"/>
        <v>#REF!</v>
      </c>
      <c r="G15" s="5" t="e">
        <f>#REF!</f>
        <v>#REF!</v>
      </c>
      <c r="H15" s="5" t="e">
        <f>#REF!</f>
        <v>#REF!</v>
      </c>
      <c r="I15" s="5" t="e">
        <f t="shared" si="7"/>
        <v>#REF!</v>
      </c>
      <c r="J15" s="5" t="e">
        <f>#REF!</f>
        <v>#REF!</v>
      </c>
      <c r="K15" s="5" t="e">
        <f>#REF!</f>
        <v>#REF!</v>
      </c>
      <c r="L15" s="5" t="e">
        <f t="shared" si="8"/>
        <v>#REF!</v>
      </c>
      <c r="M15" s="5" t="e">
        <f>#REF!</f>
        <v>#REF!</v>
      </c>
      <c r="N15" s="5" t="e">
        <f>#REF!</f>
        <v>#REF!</v>
      </c>
      <c r="O15" s="5" t="e">
        <f t="shared" si="9"/>
        <v>#REF!</v>
      </c>
      <c r="P15" s="5" t="e">
        <f>#REF!</f>
        <v>#REF!</v>
      </c>
      <c r="Q15" s="5" t="e">
        <f>#REF!</f>
        <v>#REF!</v>
      </c>
      <c r="R15" s="5" t="e">
        <f t="shared" si="10"/>
        <v>#REF!</v>
      </c>
      <c r="S15" s="5" t="e">
        <f>#REF!</f>
        <v>#REF!</v>
      </c>
      <c r="T15" s="5" t="e">
        <f>#REF!</f>
        <v>#REF!</v>
      </c>
      <c r="U15" s="5" t="e">
        <f t="shared" si="11"/>
        <v>#REF!</v>
      </c>
      <c r="V15" s="5" t="e">
        <f>#REF!</f>
        <v>#REF!</v>
      </c>
      <c r="W15" s="5" t="e">
        <f>#REF!</f>
        <v>#REF!</v>
      </c>
    </row>
    <row r="16" spans="2:23" ht="36" customHeight="1">
      <c r="B16" s="6" t="s">
        <v>31</v>
      </c>
      <c r="C16" s="3" t="e">
        <f t="shared" si="4"/>
        <v>#REF!</v>
      </c>
      <c r="D16" s="4" t="e">
        <f t="shared" si="5"/>
        <v>#REF!</v>
      </c>
      <c r="E16" s="4" t="e">
        <f t="shared" si="5"/>
        <v>#REF!</v>
      </c>
      <c r="F16" s="5" t="e">
        <f t="shared" si="6"/>
        <v>#REF!</v>
      </c>
      <c r="G16" s="5" t="e">
        <f>#REF!</f>
        <v>#REF!</v>
      </c>
      <c r="H16" s="5" t="e">
        <f>#REF!</f>
        <v>#REF!</v>
      </c>
      <c r="I16" s="5" t="e">
        <f t="shared" si="7"/>
        <v>#REF!</v>
      </c>
      <c r="J16" s="5" t="e">
        <f>#REF!</f>
        <v>#REF!</v>
      </c>
      <c r="K16" s="5" t="e">
        <f>#REF!</f>
        <v>#REF!</v>
      </c>
      <c r="L16" s="5" t="e">
        <f t="shared" si="8"/>
        <v>#REF!</v>
      </c>
      <c r="M16" s="5" t="e">
        <f>#REF!</f>
        <v>#REF!</v>
      </c>
      <c r="N16" s="5" t="e">
        <f>#REF!</f>
        <v>#REF!</v>
      </c>
      <c r="O16" s="5" t="e">
        <f t="shared" si="9"/>
        <v>#REF!</v>
      </c>
      <c r="P16" s="5" t="e">
        <f>#REF!</f>
        <v>#REF!</v>
      </c>
      <c r="Q16" s="5" t="e">
        <f>#REF!</f>
        <v>#REF!</v>
      </c>
      <c r="R16" s="5" t="e">
        <f t="shared" si="10"/>
        <v>#REF!</v>
      </c>
      <c r="S16" s="5" t="e">
        <f>#REF!</f>
        <v>#REF!</v>
      </c>
      <c r="T16" s="5" t="e">
        <f>#REF!</f>
        <v>#REF!</v>
      </c>
      <c r="U16" s="5" t="e">
        <f t="shared" si="11"/>
        <v>#REF!</v>
      </c>
      <c r="V16" s="5" t="e">
        <f>#REF!</f>
        <v>#REF!</v>
      </c>
      <c r="W16" s="5" t="e">
        <f>#REF!</f>
        <v>#REF!</v>
      </c>
    </row>
    <row r="17" spans="2:23" ht="36" customHeight="1">
      <c r="B17" s="6" t="s">
        <v>32</v>
      </c>
      <c r="C17" s="3" t="e">
        <f t="shared" si="4"/>
        <v>#REF!</v>
      </c>
      <c r="D17" s="4" t="e">
        <f t="shared" si="5"/>
        <v>#REF!</v>
      </c>
      <c r="E17" s="4" t="e">
        <f t="shared" si="5"/>
        <v>#REF!</v>
      </c>
      <c r="F17" s="5" t="e">
        <f t="shared" si="6"/>
        <v>#REF!</v>
      </c>
      <c r="G17" s="5" t="e">
        <f>#REF!</f>
        <v>#REF!</v>
      </c>
      <c r="H17" s="5" t="e">
        <f>#REF!</f>
        <v>#REF!</v>
      </c>
      <c r="I17" s="5" t="e">
        <f t="shared" si="7"/>
        <v>#REF!</v>
      </c>
      <c r="J17" s="5" t="e">
        <f>#REF!</f>
        <v>#REF!</v>
      </c>
      <c r="K17" s="5" t="e">
        <f>#REF!</f>
        <v>#REF!</v>
      </c>
      <c r="L17" s="5" t="e">
        <f t="shared" si="8"/>
        <v>#REF!</v>
      </c>
      <c r="M17" s="5" t="e">
        <f>#REF!</f>
        <v>#REF!</v>
      </c>
      <c r="N17" s="5" t="e">
        <f>#REF!</f>
        <v>#REF!</v>
      </c>
      <c r="O17" s="5" t="e">
        <f t="shared" si="9"/>
        <v>#REF!</v>
      </c>
      <c r="P17" s="5" t="e">
        <f>#REF!</f>
        <v>#REF!</v>
      </c>
      <c r="Q17" s="5" t="e">
        <f>#REF!</f>
        <v>#REF!</v>
      </c>
      <c r="R17" s="5" t="e">
        <f t="shared" si="10"/>
        <v>#REF!</v>
      </c>
      <c r="S17" s="5" t="e">
        <f>#REF!</f>
        <v>#REF!</v>
      </c>
      <c r="T17" s="5" t="e">
        <f>#REF!</f>
        <v>#REF!</v>
      </c>
      <c r="U17" s="5" t="e">
        <f t="shared" si="11"/>
        <v>#REF!</v>
      </c>
      <c r="V17" s="5" t="e">
        <f>#REF!</f>
        <v>#REF!</v>
      </c>
      <c r="W17" s="5" t="e">
        <f>#REF!</f>
        <v>#REF!</v>
      </c>
    </row>
    <row r="18" spans="2:23" ht="36" customHeight="1">
      <c r="B18" s="6" t="s">
        <v>33</v>
      </c>
      <c r="C18" s="3" t="e">
        <f t="shared" si="4"/>
        <v>#REF!</v>
      </c>
      <c r="D18" s="4" t="e">
        <f t="shared" si="5"/>
        <v>#REF!</v>
      </c>
      <c r="E18" s="4" t="e">
        <f t="shared" si="5"/>
        <v>#REF!</v>
      </c>
      <c r="F18" s="5" t="e">
        <f t="shared" si="6"/>
        <v>#REF!</v>
      </c>
      <c r="G18" s="5" t="e">
        <f>#REF!</f>
        <v>#REF!</v>
      </c>
      <c r="H18" s="5" t="e">
        <f>#REF!</f>
        <v>#REF!</v>
      </c>
      <c r="I18" s="5" t="e">
        <f t="shared" si="7"/>
        <v>#REF!</v>
      </c>
      <c r="J18" s="5" t="e">
        <f>#REF!</f>
        <v>#REF!</v>
      </c>
      <c r="K18" s="5" t="e">
        <f>#REF!</f>
        <v>#REF!</v>
      </c>
      <c r="L18" s="5" t="e">
        <f t="shared" si="8"/>
        <v>#REF!</v>
      </c>
      <c r="M18" s="5" t="e">
        <f>#REF!</f>
        <v>#REF!</v>
      </c>
      <c r="N18" s="5" t="e">
        <f>#REF!</f>
        <v>#REF!</v>
      </c>
      <c r="O18" s="5" t="e">
        <f t="shared" si="9"/>
        <v>#REF!</v>
      </c>
      <c r="P18" s="5" t="e">
        <f>#REF!</f>
        <v>#REF!</v>
      </c>
      <c r="Q18" s="5" t="e">
        <f>#REF!</f>
        <v>#REF!</v>
      </c>
      <c r="R18" s="5" t="e">
        <f t="shared" si="10"/>
        <v>#REF!</v>
      </c>
      <c r="S18" s="5" t="e">
        <f>#REF!</f>
        <v>#REF!</v>
      </c>
      <c r="T18" s="5" t="e">
        <f>#REF!</f>
        <v>#REF!</v>
      </c>
      <c r="U18" s="5" t="e">
        <f t="shared" si="11"/>
        <v>#REF!</v>
      </c>
      <c r="V18" s="5" t="e">
        <f>#REF!</f>
        <v>#REF!</v>
      </c>
      <c r="W18" s="5" t="e">
        <f>#REF!</f>
        <v>#REF!</v>
      </c>
    </row>
  </sheetData>
  <mergeCells count="13">
    <mergeCell ref="B2:W2"/>
    <mergeCell ref="C4:E4"/>
    <mergeCell ref="F4:W4"/>
    <mergeCell ref="F5:H5"/>
    <mergeCell ref="I5:K5"/>
    <mergeCell ref="L5:N5"/>
    <mergeCell ref="O5:Q5"/>
    <mergeCell ref="R5:T5"/>
    <mergeCell ref="U5:W5"/>
    <mergeCell ref="B4:B6"/>
    <mergeCell ref="C5:C6"/>
    <mergeCell ref="D5:D6"/>
    <mergeCell ref="E5:E6"/>
  </mergeCells>
  <phoneticPr fontId="13" type="noConversion"/>
  <pageMargins left="0.26874999999999999" right="0.21875" top="0.75" bottom="0.75" header="0.3" footer="0.3"/>
  <pageSetup paperSize="9" scale="6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2017年</vt:lpstr>
      <vt:lpstr>1</vt:lpstr>
      <vt:lpstr>2015-2020年发行置换债券金额 (2)</vt:lpstr>
      <vt:lpstr>'2017年'!Print_Area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2021-02-06T05:00:00Z</cp:lastPrinted>
  <dcterms:created xsi:type="dcterms:W3CDTF">2016-08-01T03:28:00Z</dcterms:created>
  <dcterms:modified xsi:type="dcterms:W3CDTF">2022-03-22T08:37:05Z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2052-10.1.0.6553</vt:lpwstr>
  </property>
</Properties>
</file>