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10605" yWindow="435" windowWidth="3300" windowHeight="5835" tabRatio="752"/>
  </bookViews>
  <sheets>
    <sheet name="封面" sheetId="2" r:id="rId1"/>
    <sheet name="目录" sheetId="3" r:id="rId2"/>
    <sheet name="01" sheetId="12" r:id="rId3"/>
    <sheet name="02" sheetId="28" r:id="rId4"/>
    <sheet name="03" sheetId="30" r:id="rId5"/>
    <sheet name="04-1" sheetId="20" r:id="rId6"/>
    <sheet name="04-2" sheetId="33" r:id="rId7"/>
    <sheet name="04-3" sheetId="46" r:id="rId8"/>
    <sheet name="05-1" sheetId="14" r:id="rId9"/>
    <sheet name="05-2" sheetId="42" r:id="rId10"/>
    <sheet name="05-3" sheetId="47" r:id="rId11"/>
    <sheet name="06-1" sheetId="15" r:id="rId12"/>
    <sheet name="06-2 " sheetId="43" r:id="rId13"/>
    <sheet name="06-3" sheetId="48" r:id="rId14"/>
    <sheet name="07" sheetId="16" r:id="rId15"/>
    <sheet name="08" sheetId="17" r:id="rId16"/>
    <sheet name="09-1" sheetId="18" r:id="rId17"/>
    <sheet name="09-2" sheetId="44" r:id="rId18"/>
    <sheet name="09-3" sheetId="49" r:id="rId19"/>
    <sheet name="10-1" sheetId="19" r:id="rId20"/>
    <sheet name="10-2" sheetId="45" r:id="rId21"/>
    <sheet name="10-3" sheetId="50" r:id="rId22"/>
    <sheet name="11" sheetId="21" r:id="rId23"/>
    <sheet name="12" sheetId="22" r:id="rId24"/>
    <sheet name="13" sheetId="52" r:id="rId25"/>
    <sheet name="14" sheetId="23" r:id="rId26"/>
    <sheet name="15" sheetId="24" r:id="rId27"/>
    <sheet name="16" sheetId="25" r:id="rId28"/>
    <sheet name="17" sheetId="51" r:id="rId29"/>
  </sheets>
  <definedNames>
    <definedName name="_xlnm.Print_Area" localSheetId="2">'01'!$A$1:$AD$31</definedName>
    <definedName name="_xlnm.Print_Area" localSheetId="3">'02'!$A$1:$J$31</definedName>
    <definedName name="_xlnm.Print_Area" localSheetId="4">'03'!$A$1:$L$28</definedName>
    <definedName name="_xlnm.Print_Area" localSheetId="5">'04-1'!$A$1:$D$97</definedName>
    <definedName name="_xlnm.Print_Area" localSheetId="6">'04-2'!$A$1:$D$96</definedName>
    <definedName name="_xlnm.Print_Area" localSheetId="8">'05-1'!$A$1:$G$32</definedName>
    <definedName name="_xlnm.Print_Area" localSheetId="11">'06-1'!$A$1:$V$234</definedName>
    <definedName name="_xlnm.Print_Area" localSheetId="14">'07'!$A$1:$Z$30</definedName>
    <definedName name="_xlnm.Print_Area" localSheetId="15">'08'!$A$1:$M$23</definedName>
    <definedName name="_xlnm.Print_Area" localSheetId="16">'09-1'!$A$1:$N$63</definedName>
    <definedName name="_xlnm.Print_Area" localSheetId="19">'10-1'!$A$1:$O$22</definedName>
    <definedName name="_xlnm.Print_Area" localSheetId="22">'11'!$A$1:$AD$19</definedName>
    <definedName name="_xlnm.Print_Area" localSheetId="23">'12'!$A$1:$J$53</definedName>
    <definedName name="_xlnm.Print_Area" localSheetId="24">'13'!$A$1:$H$16</definedName>
    <definedName name="_xlnm.Print_Area" localSheetId="25">'14'!$A$1:$E$9</definedName>
    <definedName name="_xlnm.Print_Area" localSheetId="26">'15'!$A$1:$E$15</definedName>
    <definedName name="_xlnm.Print_Area" localSheetId="27">'16'!$A$1:$E$9</definedName>
    <definedName name="_xlnm.Print_Area" localSheetId="28">'17'!$A$1:$I$20</definedName>
    <definedName name="_xlnm.Print_Area" localSheetId="1">目录!$A$1:$D$29</definedName>
    <definedName name="_xlnm.Print_Titles" localSheetId="2">'01'!$1:$5</definedName>
    <definedName name="_xlnm.Print_Titles" localSheetId="3">'02'!$1:$5</definedName>
    <definedName name="_xlnm.Print_Titles" localSheetId="4">'03'!$1:$4</definedName>
    <definedName name="_xlnm.Print_Titles" localSheetId="5">'04-1'!$4:$4</definedName>
    <definedName name="_xlnm.Print_Titles" localSheetId="6">'04-2'!$4:$4</definedName>
    <definedName name="_xlnm.Print_Titles" localSheetId="8">'05-1'!$1:$6</definedName>
    <definedName name="_xlnm.Print_Titles" localSheetId="11">'06-1'!$4:$5</definedName>
    <definedName name="_xlnm.Print_Titles" localSheetId="12">'06-2 '!$4:$5</definedName>
    <definedName name="_xlnm.Print_Titles" localSheetId="13">'06-3'!$4:$5</definedName>
    <definedName name="_xlnm.Print_Titles" localSheetId="14">'07'!$1:$4</definedName>
    <definedName name="_xlnm.Print_Titles" localSheetId="15">'08'!$1:$4</definedName>
    <definedName name="_xlnm.Print_Titles" localSheetId="16">'09-1'!$4:$5</definedName>
    <definedName name="_xlnm.Print_Titles" localSheetId="17">'09-2'!$4:$5</definedName>
    <definedName name="_xlnm.Print_Titles" localSheetId="18">'09-3'!$4:$5</definedName>
    <definedName name="_xlnm.Print_Titles" localSheetId="19">'10-1'!$4:$4</definedName>
    <definedName name="_xlnm.Print_Titles" localSheetId="23">'12'!$4:$4</definedName>
    <definedName name="_xlnm.Print_Titles" localSheetId="25">'14'!$4:$4</definedName>
    <definedName name="_xlnm.Print_Titles" localSheetId="26">'15'!$1:$4</definedName>
  </definedNames>
  <calcPr calcId="125725"/>
</workbook>
</file>

<file path=xl/calcChain.xml><?xml version="1.0" encoding="utf-8"?>
<calcChain xmlns="http://schemas.openxmlformats.org/spreadsheetml/2006/main">
  <c r="E9" i="25"/>
  <c r="D6" i="24"/>
  <c r="C6"/>
  <c r="D5"/>
  <c r="C5"/>
  <c r="B5"/>
  <c r="B6"/>
  <c r="E8"/>
  <c r="E7"/>
  <c r="D5" i="23"/>
  <c r="C5"/>
  <c r="B5"/>
  <c r="E5" s="1"/>
  <c r="E9"/>
  <c r="E8"/>
  <c r="E8" i="25" l="1"/>
  <c r="E7"/>
  <c r="E6"/>
  <c r="D5"/>
  <c r="E5" s="1"/>
  <c r="E14" i="24"/>
  <c r="E13"/>
  <c r="E10"/>
  <c r="E9"/>
  <c r="E12"/>
  <c r="E11"/>
  <c r="E5"/>
  <c r="E7" i="23"/>
  <c r="E6"/>
  <c r="D10" i="52"/>
  <c r="D16" s="1"/>
  <c r="C10"/>
  <c r="C16" s="1"/>
  <c r="B10"/>
  <c r="B16" s="1"/>
  <c r="Q12" i="21"/>
  <c r="P12"/>
  <c r="O12"/>
  <c r="Q7"/>
  <c r="P7"/>
  <c r="O7"/>
  <c r="Q6"/>
  <c r="P6"/>
  <c r="O6"/>
  <c r="D12"/>
  <c r="C12"/>
  <c r="B12"/>
  <c r="D7"/>
  <c r="C7"/>
  <c r="B7"/>
  <c r="D6"/>
  <c r="C6"/>
  <c r="B6"/>
  <c r="G53" i="22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B53"/>
  <c r="B52"/>
  <c r="B51"/>
  <c r="B50"/>
  <c r="B49"/>
  <c r="B48"/>
  <c r="B47"/>
  <c r="B46"/>
  <c r="B45"/>
  <c r="B44"/>
  <c r="B43"/>
  <c r="B42"/>
  <c r="B41"/>
  <c r="B40"/>
  <c r="B39"/>
  <c r="B38"/>
  <c r="B37"/>
  <c r="B36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P15" i="16"/>
  <c r="O15"/>
  <c r="E6" i="24" l="1"/>
  <c r="G27" i="30"/>
  <c r="G26"/>
  <c r="G25"/>
  <c r="G24"/>
  <c r="G23"/>
  <c r="G22"/>
  <c r="G21"/>
  <c r="G19"/>
  <c r="G18"/>
  <c r="G17"/>
  <c r="G16"/>
  <c r="G15"/>
  <c r="G14"/>
  <c r="G13"/>
  <c r="G12"/>
  <c r="G11"/>
  <c r="G10"/>
  <c r="G9"/>
  <c r="G8"/>
  <c r="G7"/>
  <c r="G6"/>
  <c r="Q28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F28" l="1"/>
  <c r="G28" s="1"/>
  <c r="D54" i="20" l="1"/>
  <c r="D80"/>
  <c r="D81"/>
  <c r="B54"/>
  <c r="O21" i="45" l="1"/>
  <c r="O20"/>
  <c r="O19"/>
  <c r="O18"/>
  <c r="O17"/>
  <c r="O16"/>
  <c r="O15"/>
  <c r="O14"/>
  <c r="O13"/>
  <c r="O12"/>
  <c r="O11"/>
  <c r="O10"/>
  <c r="O9"/>
  <c r="O8"/>
  <c r="O7"/>
  <c r="O6"/>
  <c r="O5"/>
  <c r="O19" i="50"/>
  <c r="O18"/>
  <c r="O17"/>
  <c r="O16"/>
  <c r="O15"/>
  <c r="O14"/>
  <c r="O13"/>
  <c r="O12"/>
  <c r="O11"/>
  <c r="O10"/>
  <c r="O9"/>
  <c r="O8"/>
  <c r="O7"/>
  <c r="O6"/>
  <c r="O5"/>
  <c r="H10" i="52"/>
  <c r="H16" s="1"/>
  <c r="G10"/>
  <c r="G16" s="1"/>
  <c r="F10"/>
  <c r="F16" s="1"/>
  <c r="D19" i="17"/>
  <c r="D18"/>
  <c r="D17"/>
  <c r="D16"/>
  <c r="D15"/>
  <c r="D14"/>
  <c r="D13"/>
  <c r="D12"/>
  <c r="D11"/>
  <c r="D10"/>
  <c r="D9"/>
  <c r="D8"/>
  <c r="D7"/>
  <c r="B8"/>
  <c r="B9"/>
  <c r="B10"/>
  <c r="B11"/>
  <c r="B12"/>
  <c r="B13"/>
  <c r="B14"/>
  <c r="B15"/>
  <c r="B16"/>
  <c r="B17"/>
  <c r="B18"/>
  <c r="B19"/>
  <c r="B7"/>
  <c r="V18" i="16"/>
  <c r="V30" s="1"/>
  <c r="V16"/>
  <c r="I16"/>
  <c r="I30" s="1"/>
  <c r="Z18"/>
  <c r="Y18"/>
  <c r="Y30" s="1"/>
  <c r="X18"/>
  <c r="W18"/>
  <c r="U18"/>
  <c r="T18"/>
  <c r="S18"/>
  <c r="R18"/>
  <c r="Z30"/>
  <c r="Y16"/>
  <c r="L16"/>
  <c r="L30" s="1"/>
  <c r="G22" i="47"/>
  <c r="G7"/>
  <c r="B22"/>
  <c r="B7"/>
  <c r="B54" i="46"/>
  <c r="D5"/>
  <c r="B5"/>
  <c r="K27" i="30"/>
  <c r="K26"/>
  <c r="K24"/>
  <c r="K22"/>
  <c r="K21"/>
  <c r="K20"/>
  <c r="K18"/>
  <c r="K16"/>
  <c r="K15"/>
  <c r="K14"/>
  <c r="K13"/>
  <c r="K12"/>
  <c r="K11"/>
  <c r="K10"/>
  <c r="K9"/>
  <c r="K8"/>
  <c r="K6"/>
  <c r="J28"/>
  <c r="K28" s="1"/>
  <c r="D28"/>
  <c r="E28"/>
  <c r="P21" i="12" l="1"/>
  <c r="P6"/>
  <c r="O21"/>
  <c r="O6"/>
  <c r="G22" i="14" l="1"/>
  <c r="G7"/>
  <c r="G32" s="1"/>
  <c r="T30" i="16" l="1"/>
  <c r="S30"/>
  <c r="C7"/>
  <c r="B7"/>
  <c r="R30"/>
  <c r="F30"/>
  <c r="F21"/>
  <c r="E21"/>
  <c r="E30" s="1"/>
  <c r="D79" i="33" l="1"/>
  <c r="D80"/>
  <c r="B54"/>
  <c r="I27" i="30"/>
  <c r="I26"/>
  <c r="I25"/>
  <c r="I20"/>
  <c r="I19"/>
  <c r="I18"/>
  <c r="I16"/>
  <c r="I15"/>
  <c r="I14"/>
  <c r="I13"/>
  <c r="I12"/>
  <c r="I11"/>
  <c r="I10"/>
  <c r="I6"/>
  <c r="H28"/>
  <c r="D5" i="33" s="1"/>
  <c r="B28" i="30" l="1"/>
  <c r="C28" s="1"/>
  <c r="I28"/>
  <c r="D5" i="20"/>
  <c r="B5"/>
  <c r="O21" i="50" l="1"/>
  <c r="K21"/>
  <c r="I21"/>
  <c r="G21"/>
  <c r="E21"/>
  <c r="B21"/>
  <c r="G32" i="47"/>
  <c r="B32"/>
  <c r="G22" i="42"/>
  <c r="B22"/>
  <c r="G7"/>
  <c r="B7"/>
  <c r="B32" s="1"/>
  <c r="E27" i="30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Q29" i="12"/>
  <c r="Q28"/>
  <c r="Q27"/>
  <c r="Q26"/>
  <c r="Q25"/>
  <c r="Q24"/>
  <c r="Q23"/>
  <c r="Q22"/>
  <c r="Q20"/>
  <c r="Q19"/>
  <c r="Q18"/>
  <c r="Q17"/>
  <c r="Q16"/>
  <c r="Q15"/>
  <c r="Q14"/>
  <c r="Q13"/>
  <c r="Q12"/>
  <c r="Q11"/>
  <c r="Q10"/>
  <c r="Q9"/>
  <c r="Q8"/>
  <c r="Q7"/>
  <c r="M29"/>
  <c r="M28"/>
  <c r="M27"/>
  <c r="M26"/>
  <c r="M25"/>
  <c r="M24"/>
  <c r="M23"/>
  <c r="M22"/>
  <c r="M20"/>
  <c r="M19"/>
  <c r="M18"/>
  <c r="M17"/>
  <c r="M16"/>
  <c r="M15"/>
  <c r="M14"/>
  <c r="M13"/>
  <c r="M12"/>
  <c r="M11"/>
  <c r="M10"/>
  <c r="M9"/>
  <c r="M8"/>
  <c r="M7"/>
  <c r="B7" i="28"/>
  <c r="B8"/>
  <c r="B9"/>
  <c r="B10"/>
  <c r="B11"/>
  <c r="B12"/>
  <c r="B13"/>
  <c r="B14"/>
  <c r="B15"/>
  <c r="B16"/>
  <c r="B17"/>
  <c r="B18"/>
  <c r="B19"/>
  <c r="B20"/>
  <c r="I29"/>
  <c r="I28"/>
  <c r="I27"/>
  <c r="I26"/>
  <c r="I25"/>
  <c r="I24"/>
  <c r="I23"/>
  <c r="I22"/>
  <c r="I20"/>
  <c r="I19"/>
  <c r="I18"/>
  <c r="I17"/>
  <c r="I16"/>
  <c r="I15"/>
  <c r="I14"/>
  <c r="I13"/>
  <c r="I12"/>
  <c r="I11"/>
  <c r="I10"/>
  <c r="I9"/>
  <c r="I8"/>
  <c r="I7"/>
  <c r="G29"/>
  <c r="G28"/>
  <c r="G27"/>
  <c r="G26"/>
  <c r="G25"/>
  <c r="G24"/>
  <c r="G23"/>
  <c r="G22"/>
  <c r="G20"/>
  <c r="G19"/>
  <c r="G18"/>
  <c r="G17"/>
  <c r="G16"/>
  <c r="G15"/>
  <c r="G14"/>
  <c r="G13"/>
  <c r="G12"/>
  <c r="G11"/>
  <c r="G10"/>
  <c r="G9"/>
  <c r="G8"/>
  <c r="G7"/>
  <c r="C27"/>
  <c r="C20"/>
  <c r="E29"/>
  <c r="E28"/>
  <c r="E27"/>
  <c r="E26"/>
  <c r="E25"/>
  <c r="E24"/>
  <c r="E23"/>
  <c r="E22"/>
  <c r="E20"/>
  <c r="E19"/>
  <c r="E18"/>
  <c r="E17"/>
  <c r="E16"/>
  <c r="E15"/>
  <c r="E14"/>
  <c r="E13"/>
  <c r="E12"/>
  <c r="E11"/>
  <c r="E10"/>
  <c r="E9"/>
  <c r="E8"/>
  <c r="E7"/>
  <c r="G32" i="42" l="1"/>
  <c r="M21" i="12"/>
  <c r="Q21"/>
  <c r="Q6"/>
  <c r="B86" i="46"/>
  <c r="B85" s="1"/>
  <c r="B80"/>
  <c r="D75"/>
  <c r="B75"/>
  <c r="D14"/>
  <c r="D6" s="1"/>
  <c r="B14"/>
  <c r="B7"/>
  <c r="B86" i="33"/>
  <c r="B85" s="1"/>
  <c r="D85"/>
  <c r="B80"/>
  <c r="D75"/>
  <c r="D14"/>
  <c r="D6" s="1"/>
  <c r="B14"/>
  <c r="B7"/>
  <c r="B87" i="20"/>
  <c r="B86" s="1"/>
  <c r="M27" i="30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O28"/>
  <c r="N28"/>
  <c r="P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N6" i="28"/>
  <c r="N30" s="1"/>
  <c r="M6"/>
  <c r="L6"/>
  <c r="N21"/>
  <c r="M21"/>
  <c r="L21"/>
  <c r="I29" i="12"/>
  <c r="I28"/>
  <c r="I27"/>
  <c r="H6"/>
  <c r="G6"/>
  <c r="F6"/>
  <c r="L6"/>
  <c r="K6"/>
  <c r="J6"/>
  <c r="B6" i="46" l="1"/>
  <c r="B96" s="1"/>
  <c r="B6" i="33"/>
  <c r="D96"/>
  <c r="D96" i="46"/>
  <c r="M28" i="30"/>
  <c r="M30" i="28"/>
  <c r="L30"/>
  <c r="O5" i="19" l="1"/>
  <c r="O6"/>
  <c r="O7"/>
  <c r="O8"/>
  <c r="O9"/>
  <c r="O10"/>
  <c r="O11"/>
  <c r="O12"/>
  <c r="O13"/>
  <c r="O14"/>
  <c r="O15"/>
  <c r="O16"/>
  <c r="O17"/>
  <c r="O18"/>
  <c r="O19"/>
  <c r="O20"/>
  <c r="O21"/>
  <c r="J22"/>
  <c r="K22"/>
  <c r="L22"/>
  <c r="M22"/>
  <c r="I22"/>
  <c r="Q17" i="16"/>
  <c r="Q18"/>
  <c r="Q19"/>
  <c r="Q24"/>
  <c r="Q25"/>
  <c r="Q9"/>
  <c r="Q10"/>
  <c r="Q13"/>
  <c r="Q14"/>
  <c r="Q15"/>
  <c r="P9"/>
  <c r="P10"/>
  <c r="P13"/>
  <c r="P14"/>
  <c r="O9"/>
  <c r="O13"/>
  <c r="O14"/>
  <c r="D24"/>
  <c r="D23"/>
  <c r="D7"/>
  <c r="D6"/>
  <c r="C6"/>
  <c r="B6"/>
  <c r="Z16" l="1"/>
  <c r="X16"/>
  <c r="X30" s="1"/>
  <c r="M16"/>
  <c r="M30" s="1"/>
  <c r="K16"/>
  <c r="K30" s="1"/>
  <c r="K7" i="28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C7"/>
  <c r="C8"/>
  <c r="C9"/>
  <c r="C10"/>
  <c r="C11"/>
  <c r="C12"/>
  <c r="C13"/>
  <c r="C14"/>
  <c r="C15"/>
  <c r="C16"/>
  <c r="C17"/>
  <c r="C18"/>
  <c r="C19"/>
  <c r="B22"/>
  <c r="C22" s="1"/>
  <c r="B23"/>
  <c r="C23" s="1"/>
  <c r="B24"/>
  <c r="C24" s="1"/>
  <c r="B25"/>
  <c r="C25" s="1"/>
  <c r="B26"/>
  <c r="C26" s="1"/>
  <c r="B27"/>
  <c r="B28"/>
  <c r="C28" s="1"/>
  <c r="B29"/>
  <c r="C29" s="1"/>
  <c r="H21"/>
  <c r="I21" s="1"/>
  <c r="H6"/>
  <c r="I6" s="1"/>
  <c r="U7" i="12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6"/>
  <c r="D7"/>
  <c r="D8"/>
  <c r="D9"/>
  <c r="D10"/>
  <c r="D11"/>
  <c r="D12"/>
  <c r="D13"/>
  <c r="D14"/>
  <c r="D15"/>
  <c r="D16"/>
  <c r="D17"/>
  <c r="D18"/>
  <c r="D19"/>
  <c r="D20"/>
  <c r="D22"/>
  <c r="D23"/>
  <c r="D24"/>
  <c r="D25"/>
  <c r="D26"/>
  <c r="D27"/>
  <c r="D28"/>
  <c r="D29"/>
  <c r="C7"/>
  <c r="C8"/>
  <c r="C9"/>
  <c r="C10"/>
  <c r="C11"/>
  <c r="C12"/>
  <c r="C13"/>
  <c r="C14"/>
  <c r="C15"/>
  <c r="C16"/>
  <c r="C17"/>
  <c r="C18"/>
  <c r="C19"/>
  <c r="C20"/>
  <c r="C22"/>
  <c r="C23"/>
  <c r="C24"/>
  <c r="C25"/>
  <c r="C26"/>
  <c r="C27"/>
  <c r="C28"/>
  <c r="C29"/>
  <c r="B7"/>
  <c r="B8"/>
  <c r="B9"/>
  <c r="B10"/>
  <c r="B11"/>
  <c r="B12"/>
  <c r="B13"/>
  <c r="B14"/>
  <c r="B15"/>
  <c r="B16"/>
  <c r="B17"/>
  <c r="B18"/>
  <c r="B19"/>
  <c r="B20"/>
  <c r="B22"/>
  <c r="B23"/>
  <c r="B24"/>
  <c r="B25"/>
  <c r="B26"/>
  <c r="B27"/>
  <c r="B28"/>
  <c r="B29"/>
  <c r="C6"/>
  <c r="AD31"/>
  <c r="AC31"/>
  <c r="AB31"/>
  <c r="N21"/>
  <c r="N6"/>
  <c r="E27" l="1"/>
  <c r="N31"/>
  <c r="E28"/>
  <c r="P31"/>
  <c r="B6"/>
  <c r="E29"/>
  <c r="K6" i="28"/>
  <c r="H30"/>
  <c r="I30" s="1"/>
  <c r="D6" i="12"/>
  <c r="O31"/>
  <c r="C22" i="19"/>
  <c r="D22"/>
  <c r="E22"/>
  <c r="F22"/>
  <c r="G22"/>
  <c r="B22"/>
  <c r="O22" i="45"/>
  <c r="K22"/>
  <c r="I22"/>
  <c r="G22"/>
  <c r="E22"/>
  <c r="B22"/>
  <c r="J6" i="17"/>
  <c r="J21" s="1"/>
  <c r="I6"/>
  <c r="I21" s="1"/>
  <c r="H6"/>
  <c r="H21" s="1"/>
  <c r="W16" i="16"/>
  <c r="W30" s="1"/>
  <c r="U16"/>
  <c r="U30" s="1"/>
  <c r="J16"/>
  <c r="J30" s="1"/>
  <c r="H16"/>
  <c r="H30" s="1"/>
  <c r="O22" i="19" l="1"/>
  <c r="Q31" i="12"/>
  <c r="F21" i="28"/>
  <c r="G21" s="1"/>
  <c r="F6"/>
  <c r="G6" s="1"/>
  <c r="AA31" i="12"/>
  <c r="Z31"/>
  <c r="Y31"/>
  <c r="L21"/>
  <c r="L31" s="1"/>
  <c r="K21"/>
  <c r="K31" s="1"/>
  <c r="J21"/>
  <c r="J31"/>
  <c r="M31" l="1"/>
  <c r="M6" s="1"/>
  <c r="F30" i="28"/>
  <c r="G30" l="1"/>
  <c r="B5" i="33"/>
  <c r="B96" s="1"/>
  <c r="D86" i="20"/>
  <c r="D76"/>
  <c r="D14" l="1"/>
  <c r="B14"/>
  <c r="C21" i="17" l="1"/>
  <c r="T16" i="16" l="1"/>
  <c r="Q16" s="1"/>
  <c r="Q30" s="1"/>
  <c r="S16"/>
  <c r="P16" s="1"/>
  <c r="R16"/>
  <c r="O16" s="1"/>
  <c r="G21"/>
  <c r="D6" i="20" l="1"/>
  <c r="D97" s="1"/>
  <c r="B81"/>
  <c r="B76"/>
  <c r="B7"/>
  <c r="B6" s="1"/>
  <c r="K30" i="28" l="1"/>
  <c r="D16" i="16"/>
  <c r="D30" s="1"/>
  <c r="C16"/>
  <c r="B16"/>
  <c r="D21" i="28"/>
  <c r="E21" s="1"/>
  <c r="X31" i="12"/>
  <c r="W31"/>
  <c r="V31"/>
  <c r="E26"/>
  <c r="E25"/>
  <c r="E24"/>
  <c r="E23"/>
  <c r="E22"/>
  <c r="E20"/>
  <c r="E19"/>
  <c r="E18"/>
  <c r="E17"/>
  <c r="E16"/>
  <c r="E15"/>
  <c r="E14"/>
  <c r="E13"/>
  <c r="E12"/>
  <c r="E11"/>
  <c r="E10"/>
  <c r="E9"/>
  <c r="E8"/>
  <c r="E7"/>
  <c r="D6" i="17"/>
  <c r="D21" s="1"/>
  <c r="C6"/>
  <c r="B6"/>
  <c r="B21" s="1"/>
  <c r="M6"/>
  <c r="M21" s="1"/>
  <c r="L6"/>
  <c r="L21" s="1"/>
  <c r="K6"/>
  <c r="K21" s="1"/>
  <c r="G6"/>
  <c r="G21" s="1"/>
  <c r="F6"/>
  <c r="F21" s="1"/>
  <c r="G16" i="16"/>
  <c r="B21" i="28" l="1"/>
  <c r="C21" s="1"/>
  <c r="E6" i="12"/>
  <c r="E21"/>
  <c r="U31"/>
  <c r="T31"/>
  <c r="S31"/>
  <c r="E6" i="17" l="1"/>
  <c r="E21" s="1"/>
  <c r="F16" i="16"/>
  <c r="E16"/>
  <c r="D6" i="28" l="1"/>
  <c r="B6" l="1"/>
  <c r="C6" s="1"/>
  <c r="E6"/>
  <c r="D30"/>
  <c r="E30" s="1"/>
  <c r="I23" i="12"/>
  <c r="I24"/>
  <c r="I25"/>
  <c r="I26"/>
  <c r="I8"/>
  <c r="I9"/>
  <c r="I10"/>
  <c r="I11"/>
  <c r="I12"/>
  <c r="I13"/>
  <c r="I14"/>
  <c r="I15"/>
  <c r="I16"/>
  <c r="I17"/>
  <c r="I18"/>
  <c r="I19"/>
  <c r="I20"/>
  <c r="I22"/>
  <c r="B30" i="28" l="1"/>
  <c r="C30" s="1"/>
  <c r="I21" i="12"/>
  <c r="B97" i="20"/>
  <c r="B22" i="14" l="1"/>
  <c r="B7"/>
  <c r="G21" i="12"/>
  <c r="C21" s="1"/>
  <c r="C31" s="1"/>
  <c r="H21"/>
  <c r="D21" s="1"/>
  <c r="D31" s="1"/>
  <c r="F21"/>
  <c r="B21" s="1"/>
  <c r="B31" s="1"/>
  <c r="E31" l="1"/>
  <c r="B32" i="14"/>
  <c r="G31" i="12"/>
  <c r="H31"/>
  <c r="F31"/>
  <c r="I7"/>
  <c r="I6" l="1"/>
  <c r="G30" i="16" l="1"/>
  <c r="I31" i="12"/>
</calcChain>
</file>

<file path=xl/comments1.xml><?xml version="1.0" encoding="utf-8"?>
<comments xmlns="http://schemas.openxmlformats.org/spreadsheetml/2006/main">
  <authors>
    <author>马玥</author>
  </authors>
  <commentList>
    <comment ref="Q21" authorId="0">
      <text>
        <r>
          <rPr>
            <b/>
            <sz val="10"/>
            <color indexed="81"/>
            <rFont val="宋体"/>
            <family val="3"/>
            <charset val="134"/>
          </rPr>
          <t>马玥:</t>
        </r>
        <r>
          <rPr>
            <sz val="10"/>
            <color indexed="81"/>
            <rFont val="宋体"/>
            <family val="3"/>
            <charset val="134"/>
          </rPr>
          <t xml:space="preserve">
大本级转贷各县市合计520000万元，不含州本级和两个园区</t>
        </r>
      </text>
    </comment>
  </commentList>
</comments>
</file>

<file path=xl/sharedStrings.xml><?xml version="1.0" encoding="utf-8"?>
<sst xmlns="http://schemas.openxmlformats.org/spreadsheetml/2006/main" count="2495" uniqueCount="1028">
  <si>
    <t>预算科目</t>
  </si>
  <si>
    <t>调整预算数</t>
  </si>
  <si>
    <t>决算01表</t>
  </si>
  <si>
    <t>单位:万元</t>
  </si>
  <si>
    <t>上级补助收入</t>
  </si>
  <si>
    <t>上解上级支出</t>
  </si>
  <si>
    <t>上年结余</t>
  </si>
  <si>
    <t>调出资金</t>
  </si>
  <si>
    <t>年终结余</t>
  </si>
  <si>
    <t xml:space="preserve">  </t>
  </si>
  <si>
    <t>页码</t>
  </si>
  <si>
    <t>年初预算数</t>
  </si>
  <si>
    <t>变动项目</t>
  </si>
  <si>
    <t>小计</t>
  </si>
  <si>
    <t>决算数</t>
  </si>
  <si>
    <t>专项补助</t>
  </si>
  <si>
    <t>调入资金</t>
  </si>
  <si>
    <t>补助下级专款</t>
  </si>
  <si>
    <t xml:space="preserve">  商贸事务</t>
  </si>
  <si>
    <t xml:space="preserve">  体育</t>
  </si>
  <si>
    <t xml:space="preserve">  公路水路运输</t>
  </si>
  <si>
    <t>其他支出</t>
  </si>
  <si>
    <t>政府性基金收入</t>
  </si>
  <si>
    <t>国家电影事业发展专项资金收入</t>
  </si>
  <si>
    <t>农业土地开发资金收入</t>
  </si>
  <si>
    <t>彩票公益金收入</t>
  </si>
  <si>
    <t>其他政府性基金收入</t>
  </si>
  <si>
    <t>本年_x000D_
收入</t>
  </si>
  <si>
    <t>本年_x000D_
支出</t>
  </si>
  <si>
    <t>项目</t>
  </si>
  <si>
    <t>年终_x000D_
结余</t>
  </si>
  <si>
    <t>旅游发展基金收入</t>
  </si>
  <si>
    <t>大中型水库移民后期扶持基金收入</t>
  </si>
  <si>
    <t>本 年 收 入 合 计</t>
  </si>
  <si>
    <t>本 年 支 出 合 计</t>
  </si>
  <si>
    <t xml:space="preserve">  3.其他调入</t>
  </si>
  <si>
    <t>增加(减少)
预算指标</t>
  </si>
  <si>
    <t>城市基础设施配套费收入</t>
  </si>
  <si>
    <t>车辆通行费</t>
  </si>
  <si>
    <t>收 入 总 计</t>
  </si>
  <si>
    <t xml:space="preserve">  大中型水库移民后期扶持基金支出</t>
  </si>
  <si>
    <t>支 出 总 计</t>
  </si>
  <si>
    <t>国有土地使用权出让收入</t>
  </si>
  <si>
    <t xml:space="preserve">  旅游发展基金支出</t>
  </si>
  <si>
    <t>一、税收收入</t>
  </si>
  <si>
    <t>　　增值税</t>
  </si>
  <si>
    <t>　　企业所得税</t>
  </si>
  <si>
    <t>　　个人所得税</t>
  </si>
  <si>
    <t>　　资源税</t>
  </si>
  <si>
    <t>　　城市维护建设税</t>
  </si>
  <si>
    <t>　　房产税</t>
  </si>
  <si>
    <t>　　印花税</t>
  </si>
  <si>
    <t>　　城镇土地使用税</t>
  </si>
  <si>
    <t>　　土地增值税</t>
  </si>
  <si>
    <t>　　车船税</t>
  </si>
  <si>
    <t>　　耕地占用税</t>
  </si>
  <si>
    <t>　　契税</t>
  </si>
  <si>
    <t>　　其他税收收入</t>
  </si>
  <si>
    <t>二、非税收入</t>
  </si>
  <si>
    <t>　　专项收入</t>
  </si>
  <si>
    <t>　　行政事业性收费收入</t>
  </si>
  <si>
    <t>　　罚没收入</t>
  </si>
  <si>
    <t>　　国有资本经营收入</t>
  </si>
  <si>
    <t>　　国有资源(资产)有偿使用收入</t>
  </si>
  <si>
    <t>　　其他收入</t>
  </si>
  <si>
    <t>省本级</t>
  </si>
  <si>
    <t>地市本级</t>
  </si>
  <si>
    <t>区县本级</t>
  </si>
  <si>
    <t xml:space="preserve">  返还性收入</t>
  </si>
  <si>
    <t>净结余</t>
  </si>
  <si>
    <t xml:space="preserve">    所得税基数返还收入</t>
  </si>
  <si>
    <t xml:space="preserve">  一般性转移支付收入</t>
  </si>
  <si>
    <t xml:space="preserve">  专项转移支付收入</t>
  </si>
  <si>
    <t>债务收入</t>
  </si>
  <si>
    <t>减:结转下年的支出</t>
  </si>
  <si>
    <t>收  入  总  计</t>
  </si>
  <si>
    <t>支  出  总  计</t>
  </si>
  <si>
    <t>上级专项调整数</t>
  </si>
  <si>
    <t>企业上下划</t>
  </si>
  <si>
    <t>其他</t>
  </si>
  <si>
    <t>变    动    项    目</t>
  </si>
  <si>
    <t>预算结余</t>
  </si>
  <si>
    <t>结转下年_x000D_
使用数</t>
  </si>
  <si>
    <t>科目调剂</t>
  </si>
  <si>
    <t xml:space="preserve">  人大事务</t>
  </si>
  <si>
    <t xml:space="preserve">  政协事务</t>
  </si>
  <si>
    <t xml:space="preserve">  发展与改革事务</t>
  </si>
  <si>
    <t xml:space="preserve">  统计信息事务</t>
  </si>
  <si>
    <t xml:space="preserve">  财政事务</t>
  </si>
  <si>
    <t xml:space="preserve">  税收事务</t>
  </si>
  <si>
    <t xml:space="preserve">  审计事务</t>
  </si>
  <si>
    <t xml:space="preserve">  海关事务</t>
  </si>
  <si>
    <t xml:space="preserve">  纪检监察事务</t>
  </si>
  <si>
    <t xml:space="preserve">  知识产权事务</t>
  </si>
  <si>
    <t xml:space="preserve">  民族事务</t>
  </si>
  <si>
    <t xml:space="preserve">  档案事务</t>
  </si>
  <si>
    <t xml:space="preserve">  民主党派及工商联事务</t>
  </si>
  <si>
    <t xml:space="preserve">  群众团体事务</t>
  </si>
  <si>
    <t xml:space="preserve">  组织事务</t>
  </si>
  <si>
    <t xml:space="preserve">  宣传事务</t>
  </si>
  <si>
    <t xml:space="preserve">  统战事务</t>
  </si>
  <si>
    <t xml:space="preserve">  其他共产党事务支出</t>
  </si>
  <si>
    <t xml:space="preserve">  其他一般公共服务支出</t>
  </si>
  <si>
    <t xml:space="preserve">  教育管理事务</t>
  </si>
  <si>
    <t xml:space="preserve">  普通教育</t>
  </si>
  <si>
    <t xml:space="preserve">  职业教育</t>
  </si>
  <si>
    <t xml:space="preserve">  成人教育</t>
  </si>
  <si>
    <t xml:space="preserve">  广播电视教育</t>
  </si>
  <si>
    <t xml:space="preserve">  特殊教育</t>
  </si>
  <si>
    <t xml:space="preserve">  其他教育支出</t>
  </si>
  <si>
    <t xml:space="preserve">  科学技术管理事务</t>
  </si>
  <si>
    <t xml:space="preserve">  基础研究</t>
  </si>
  <si>
    <t xml:space="preserve">  应用研究</t>
  </si>
  <si>
    <t xml:space="preserve">  技术研究与开发</t>
  </si>
  <si>
    <t xml:space="preserve">  科技条件与服务</t>
  </si>
  <si>
    <t xml:space="preserve">  社会科学</t>
  </si>
  <si>
    <t xml:space="preserve">  科学技术普及</t>
  </si>
  <si>
    <t xml:space="preserve">  科技交流与合作</t>
  </si>
  <si>
    <t xml:space="preserve">  其他科学技术支出</t>
  </si>
  <si>
    <t xml:space="preserve">  文物</t>
  </si>
  <si>
    <t xml:space="preserve">  人力资源和社会保障管理事务</t>
  </si>
  <si>
    <t xml:space="preserve">  民政管理事务</t>
  </si>
  <si>
    <t xml:space="preserve">  企业改革补助</t>
  </si>
  <si>
    <t xml:space="preserve">  就业补助</t>
  </si>
  <si>
    <t xml:space="preserve">  抚恤</t>
  </si>
  <si>
    <t xml:space="preserve">  退役安置</t>
  </si>
  <si>
    <t xml:space="preserve">  社会福利</t>
  </si>
  <si>
    <t xml:space="preserve">  残疾人事业</t>
  </si>
  <si>
    <t xml:space="preserve">  红十字事业</t>
  </si>
  <si>
    <t xml:space="preserve">  其他社会保障和就业支出</t>
  </si>
  <si>
    <t xml:space="preserve">  公立医院</t>
  </si>
  <si>
    <t xml:space="preserve">  基层医疗卫生机构</t>
  </si>
  <si>
    <t xml:space="preserve">  公共卫生</t>
  </si>
  <si>
    <t xml:space="preserve">  中医药</t>
  </si>
  <si>
    <t xml:space="preserve">  环境保护管理事务</t>
  </si>
  <si>
    <t xml:space="preserve">  环境监测与监察</t>
  </si>
  <si>
    <t xml:space="preserve">  污染防治</t>
  </si>
  <si>
    <t xml:space="preserve">  自然生态保护</t>
  </si>
  <si>
    <t xml:space="preserve">  天然林保护</t>
  </si>
  <si>
    <t xml:space="preserve">  退牧还草</t>
  </si>
  <si>
    <t xml:space="preserve">  能源节约利用</t>
  </si>
  <si>
    <t xml:space="preserve">  污染减排</t>
  </si>
  <si>
    <t xml:space="preserve">  可再生能源</t>
  </si>
  <si>
    <t xml:space="preserve">  其他节能环保支出</t>
  </si>
  <si>
    <t xml:space="preserve">  城乡社区管理事务</t>
  </si>
  <si>
    <t xml:space="preserve">  城乡社区规划与管理</t>
  </si>
  <si>
    <t xml:space="preserve">  城乡社区公共设施</t>
  </si>
  <si>
    <t xml:space="preserve">  建设市场管理与监督</t>
  </si>
  <si>
    <t xml:space="preserve">  农业</t>
  </si>
  <si>
    <t xml:space="preserve">  水利</t>
  </si>
  <si>
    <t xml:space="preserve">  扶贫</t>
  </si>
  <si>
    <t xml:space="preserve">  铁路运输</t>
  </si>
  <si>
    <t xml:space="preserve">  民用航空运输</t>
  </si>
  <si>
    <t xml:space="preserve">  邮政业支出</t>
  </si>
  <si>
    <t xml:space="preserve">  车辆购置税支出</t>
  </si>
  <si>
    <t xml:space="preserve">  制造业</t>
  </si>
  <si>
    <t xml:space="preserve">  建筑业</t>
  </si>
  <si>
    <t xml:space="preserve">  国有资产监管</t>
  </si>
  <si>
    <t xml:space="preserve">  支持中小企业发展和管理支出</t>
  </si>
  <si>
    <t xml:space="preserve">  商业流通事务</t>
  </si>
  <si>
    <t xml:space="preserve">  涉外发展服务支出</t>
  </si>
  <si>
    <t xml:space="preserve">  金融发展支出</t>
  </si>
  <si>
    <t xml:space="preserve">  地震事务</t>
  </si>
  <si>
    <t xml:space="preserve">  气象事务</t>
  </si>
  <si>
    <t>住房保障支出</t>
  </si>
  <si>
    <t xml:space="preserve">  保障性安居工程支出</t>
  </si>
  <si>
    <t xml:space="preserve">  粮油储备</t>
  </si>
  <si>
    <t xml:space="preserve">  重要商品储备</t>
  </si>
  <si>
    <t>预备费</t>
  </si>
  <si>
    <t>其他支出(类)</t>
  </si>
  <si>
    <t xml:space="preserve">  年初预留</t>
  </si>
  <si>
    <t xml:space="preserve">  其他支出(款)</t>
  </si>
  <si>
    <t xml:space="preserve">  民航发展基金支出</t>
  </si>
  <si>
    <t>民航发展基金收入</t>
  </si>
  <si>
    <t>单位：万元</t>
  </si>
  <si>
    <t>决 算 数</t>
  </si>
  <si>
    <t>补助下级支出</t>
  </si>
  <si>
    <t xml:space="preserve">  返还性支出</t>
  </si>
  <si>
    <t xml:space="preserve">    所得税基数返还支出</t>
  </si>
  <si>
    <t xml:space="preserve">  一般性转移支付支出</t>
  </si>
  <si>
    <t xml:space="preserve">    体制补助支出</t>
  </si>
  <si>
    <t xml:space="preserve">    均衡性转移支付支出</t>
  </si>
  <si>
    <t xml:space="preserve">    县级基本财力保障机制奖补资金支出</t>
  </si>
  <si>
    <t xml:space="preserve">    结算补助支出</t>
  </si>
  <si>
    <t xml:space="preserve">    企业事业单位划转补助支出</t>
  </si>
  <si>
    <t xml:space="preserve">    产粮(油)大县奖励资金支出</t>
  </si>
  <si>
    <t xml:space="preserve">    重点生态功能区转移支付支出</t>
  </si>
  <si>
    <t xml:space="preserve">    其他一般性转移支付支出</t>
  </si>
  <si>
    <t xml:space="preserve">  专项转移支付支出</t>
  </si>
  <si>
    <t>下级上解收入</t>
  </si>
  <si>
    <t xml:space="preserve">  体制上解收入</t>
  </si>
  <si>
    <t xml:space="preserve">  专项上解收入</t>
  </si>
  <si>
    <t xml:space="preserve">  专项上解支出</t>
  </si>
  <si>
    <t xml:space="preserve">调入资金   </t>
  </si>
  <si>
    <t xml:space="preserve">    基层公检法司转移支付支出</t>
  </si>
  <si>
    <t xml:space="preserve">  政府办公厅(室)及相关机构事务</t>
  </si>
  <si>
    <t xml:space="preserve">  党委办公厅(室)及相关机构事务</t>
  </si>
  <si>
    <t>补助下_x000D_
级支出</t>
  </si>
  <si>
    <t xml:space="preserve">    资源枯竭型城市转移支付补助支出</t>
  </si>
  <si>
    <t xml:space="preserve">    固定数额补助支出</t>
  </si>
  <si>
    <t>一、一般公共服务支出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</si>
  <si>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</si>
  <si>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</si>
  <si>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</si>
  <si>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</si>
  <si>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</si>
  <si>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</si>
  <si>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基层公检法司转移支付收入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</si>
  <si>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</si>
  <si>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</si>
  <si>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</si>
  <si>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</si>
  <si>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其他一般性转移支付收入</t>
  </si>
  <si>
    <t>一般公共服务支出</t>
  </si>
  <si>
    <t>教育支出</t>
  </si>
  <si>
    <t xml:space="preserve">  进修及培训</t>
  </si>
  <si>
    <t>科学技术支出</t>
  </si>
  <si>
    <t>社会保障和就业支出</t>
  </si>
  <si>
    <t>节能环保支出</t>
  </si>
  <si>
    <t>城乡社区支出</t>
  </si>
  <si>
    <t xml:space="preserve">  其他城乡社区支出</t>
  </si>
  <si>
    <t>农林水支出</t>
  </si>
  <si>
    <t xml:space="preserve">  其他农林水支出</t>
  </si>
  <si>
    <t>交通运输支出</t>
  </si>
  <si>
    <t>资源勘探信息等支出</t>
  </si>
  <si>
    <t xml:space="preserve">  资源勘探开发</t>
  </si>
  <si>
    <t xml:space="preserve">  工业和信息产业监管</t>
  </si>
  <si>
    <t>商业服务业等支出</t>
  </si>
  <si>
    <t xml:space="preserve">  其他商业服务业等支出</t>
  </si>
  <si>
    <t>金融支出</t>
  </si>
  <si>
    <t xml:space="preserve">  其他金融支出</t>
  </si>
  <si>
    <t>粮油物资储备支出</t>
  </si>
  <si>
    <t>专项转移支付</t>
  </si>
  <si>
    <t>返还性收入</t>
  </si>
  <si>
    <t>一般公共预算收入</t>
  </si>
  <si>
    <t xml:space="preserve">  地方政府债务收入</t>
  </si>
  <si>
    <t xml:space="preserve">      地方政府一般债券收入</t>
  </si>
  <si>
    <t>一般公共预算支出</t>
  </si>
  <si>
    <t xml:space="preserve">    农村综合改革转移支付支出</t>
  </si>
  <si>
    <t>债务还本支出</t>
  </si>
  <si>
    <t xml:space="preserve">  临时救助</t>
  </si>
  <si>
    <t xml:space="preserve">  计划生育事务</t>
  </si>
  <si>
    <t xml:space="preserve">  循环经济</t>
  </si>
  <si>
    <t xml:space="preserve">  目标价格补贴</t>
  </si>
  <si>
    <t>债务付息支出</t>
  </si>
  <si>
    <t>债务发行费用支出</t>
  </si>
  <si>
    <t xml:space="preserve">    专项债务收入</t>
  </si>
  <si>
    <t>债务转贷收入</t>
  </si>
  <si>
    <t xml:space="preserve">  地方政府专项债务转贷收入</t>
  </si>
  <si>
    <t xml:space="preserve">  1.一般公共预算调入</t>
  </si>
  <si>
    <t xml:space="preserve">  2.调入专项收入</t>
  </si>
  <si>
    <t>债务转贷支出</t>
  </si>
  <si>
    <t xml:space="preserve">  地方政府专项债务转贷支出</t>
  </si>
  <si>
    <t xml:space="preserve">  彩票发行销售机构业务费安排的支出</t>
  </si>
  <si>
    <t>预算数</t>
    <phoneticPr fontId="2" type="noConversion"/>
  </si>
  <si>
    <t>污水处理费收入</t>
  </si>
  <si>
    <t>彩票发行机构和彩票销售机构的业务费用</t>
  </si>
  <si>
    <t>国家电影事业发展专项资金相关支出</t>
  </si>
  <si>
    <t>大中型水库移民后期扶持基金支出</t>
  </si>
  <si>
    <t>国有土地使用权出让相关支出</t>
  </si>
  <si>
    <t>农业土地开发资金相关支出</t>
  </si>
  <si>
    <t>车辆通行费相关支出</t>
  </si>
  <si>
    <t>民航发展基金支出</t>
  </si>
  <si>
    <t>旅游发展基金支出</t>
  </si>
  <si>
    <t>彩票发行销售机构业务费安排的支出</t>
  </si>
  <si>
    <t>其他政府性基金相关支出</t>
  </si>
  <si>
    <t>利润收入</t>
  </si>
  <si>
    <t>股利、股息收入</t>
  </si>
  <si>
    <t>产权转让收入</t>
  </si>
  <si>
    <t>清算收入</t>
  </si>
  <si>
    <t>其他国有资本经营预算收入</t>
  </si>
  <si>
    <t>表                名</t>
    <phoneticPr fontId="2" type="noConversion"/>
  </si>
  <si>
    <t>分           类</t>
    <phoneticPr fontId="2" type="noConversion"/>
  </si>
  <si>
    <t>表   号</t>
    <phoneticPr fontId="2" type="noConversion"/>
  </si>
  <si>
    <t xml:space="preserve"> 目     录</t>
    <phoneticPr fontId="2" type="noConversion"/>
  </si>
  <si>
    <t>决算12表</t>
    <phoneticPr fontId="2" type="noConversion"/>
  </si>
  <si>
    <t>预算数</t>
  </si>
  <si>
    <t>完成预算数的%</t>
  </si>
  <si>
    <t xml:space="preserve">  地方政府一般债务还本支出</t>
  </si>
  <si>
    <t xml:space="preserve">    地方政府一般债券还本支出</t>
  </si>
  <si>
    <t xml:space="preserve">    地方政府向外国政府借款还本支出</t>
  </si>
  <si>
    <t xml:space="preserve">    地方政府向国际组织借款还本支出</t>
  </si>
  <si>
    <t xml:space="preserve">    地方政府其他一般债务还本支出</t>
  </si>
  <si>
    <t xml:space="preserve">  普惠金融发展支出</t>
  </si>
  <si>
    <t xml:space="preserve">  成品油价格改革对交通运输的补贴</t>
  </si>
  <si>
    <t xml:space="preserve">  地方政府一般债务付息支出</t>
  </si>
  <si>
    <t xml:space="preserve">  地方政府一般债务发行费用支出</t>
  </si>
  <si>
    <t>解决历史遗留问题及改革成本支出</t>
  </si>
  <si>
    <t>国有企业资本金注入</t>
  </si>
  <si>
    <t>国有企业政策性补贴</t>
  </si>
  <si>
    <t>金融国有资本经营预算支出</t>
  </si>
  <si>
    <t>其他国有资本经营预算支出</t>
  </si>
  <si>
    <t xml:space="preserve">  石油石化企业利润收入</t>
  </si>
  <si>
    <t xml:space="preserve">  厂办大集体改革支出</t>
  </si>
  <si>
    <t xml:space="preserve">  电力企业利润收入</t>
  </si>
  <si>
    <t xml:space="preserve">  “三供一业”移交补助支出</t>
  </si>
  <si>
    <t xml:space="preserve">  电信企业利润收入</t>
  </si>
  <si>
    <t xml:space="preserve">  国有企业办职教幼教补助支出</t>
  </si>
  <si>
    <t xml:space="preserve">  煤炭企业利润收入</t>
  </si>
  <si>
    <t xml:space="preserve">  国有企业办公共服务机构移交补助支出</t>
  </si>
  <si>
    <t xml:space="preserve">  有色冶金采掘企业利润收入</t>
  </si>
  <si>
    <t xml:space="preserve">  国有企业退休人员社会化管理补助支出</t>
  </si>
  <si>
    <t xml:space="preserve">  钢铁企业利润收入</t>
  </si>
  <si>
    <t xml:space="preserve">  国有企业棚户区改造支出</t>
  </si>
  <si>
    <t xml:space="preserve">  化工企业利润收入</t>
  </si>
  <si>
    <t xml:space="preserve">  国有企业改革成本支出</t>
  </si>
  <si>
    <t xml:space="preserve">  运输企业利润收入</t>
  </si>
  <si>
    <t xml:space="preserve">  离休干部医药费补助支出</t>
  </si>
  <si>
    <t xml:space="preserve">  电子企业利润收入</t>
  </si>
  <si>
    <t xml:space="preserve">  其他解决历史遗留问题及改革成本支出</t>
  </si>
  <si>
    <t xml:space="preserve">  机械企业利润收入</t>
  </si>
  <si>
    <t xml:space="preserve">  投资服务企业利润收入</t>
  </si>
  <si>
    <t xml:space="preserve">  国有经济结构调整支出</t>
  </si>
  <si>
    <t xml:space="preserve">  纺织轻工企业利润收入</t>
  </si>
  <si>
    <t xml:space="preserve">  公益性设施投资支出</t>
  </si>
  <si>
    <t xml:space="preserve">  贸易企业利润收入</t>
  </si>
  <si>
    <t xml:space="preserve">  前瞻性战略性产业发展支出</t>
  </si>
  <si>
    <t xml:space="preserve">  建筑施工企业利润收入</t>
  </si>
  <si>
    <t xml:space="preserve">  生态环境保护支出</t>
  </si>
  <si>
    <t xml:space="preserve">  房地产企业利润收入</t>
  </si>
  <si>
    <t xml:space="preserve">  支持科技进步支出</t>
  </si>
  <si>
    <t xml:space="preserve">  建材企业利润收入</t>
  </si>
  <si>
    <t xml:space="preserve">  保障国家经济安全支出</t>
  </si>
  <si>
    <t xml:space="preserve">  境外企业利润收入</t>
  </si>
  <si>
    <t xml:space="preserve">  对外投资合作支出</t>
  </si>
  <si>
    <t xml:space="preserve">  对外合作企业利润收入</t>
  </si>
  <si>
    <t xml:space="preserve">  其他国有企业资本金注入</t>
  </si>
  <si>
    <t xml:space="preserve">  医药企业利润收入</t>
  </si>
  <si>
    <t>国有企业政策性补贴(款)</t>
  </si>
  <si>
    <t xml:space="preserve">  农林牧渔企业利润收入</t>
  </si>
  <si>
    <t xml:space="preserve">  国有企业政策性补贴(项)</t>
  </si>
  <si>
    <t xml:space="preserve">  邮政企业利润收入</t>
  </si>
  <si>
    <t xml:space="preserve">  军工企业利润收入</t>
  </si>
  <si>
    <t xml:space="preserve">  资本性支出</t>
  </si>
  <si>
    <t xml:space="preserve">  转制科研院所利润收入</t>
  </si>
  <si>
    <t xml:space="preserve">  改革性支出</t>
  </si>
  <si>
    <t xml:space="preserve">  地质勘查企业利润收入</t>
  </si>
  <si>
    <t xml:space="preserve">  其他金融国有资本经营预算支出</t>
  </si>
  <si>
    <t xml:space="preserve">  卫生体育福利企业利润收入</t>
  </si>
  <si>
    <t>其他国有资本经营预算支出(款)</t>
  </si>
  <si>
    <t xml:space="preserve">  教育文化广播企业利润收入</t>
  </si>
  <si>
    <t xml:space="preserve">  其他国有资本经营预算支出(项)</t>
  </si>
  <si>
    <t xml:space="preserve">  科学研究企业利润收入</t>
  </si>
  <si>
    <t xml:space="preserve">  机关社团所属企业利润收入</t>
  </si>
  <si>
    <t xml:space="preserve">  金融企业利润收入</t>
  </si>
  <si>
    <t xml:space="preserve">  其他国有资本经营预算企业利润收入</t>
  </si>
  <si>
    <t xml:space="preserve">  国有控股公司股利、股息收入</t>
  </si>
  <si>
    <t xml:space="preserve">  国有参股公司股利、股息收入</t>
  </si>
  <si>
    <t xml:space="preserve">  金融企业公司股利、股息收入</t>
  </si>
  <si>
    <t xml:space="preserve">  其他国有资本经营预算企业股利、股息收入</t>
  </si>
  <si>
    <t xml:space="preserve">  国有股权、股份转让收入</t>
  </si>
  <si>
    <t xml:space="preserve">  国有独资企业产权转让收入</t>
  </si>
  <si>
    <t xml:space="preserve">  金融企业产权转让收入</t>
  </si>
  <si>
    <t xml:space="preserve">  其他国有资本经营预算企业产权转让收入</t>
  </si>
  <si>
    <t xml:space="preserve">  国有股权、股份清算收入</t>
  </si>
  <si>
    <t xml:space="preserve">  国有独资企业清算收入</t>
  </si>
  <si>
    <t xml:space="preserve">  其他国有资本经营预算企业清算收入</t>
  </si>
  <si>
    <t xml:space="preserve">    其中：基本养老保险基金支出</t>
  </si>
  <si>
    <t xml:space="preserve">    其中：基本医疗保险待遇支出</t>
  </si>
  <si>
    <t xml:space="preserve">   其中：失业保险金支出</t>
  </si>
  <si>
    <t>预算数</t>
    <phoneticPr fontId="2" type="noConversion"/>
  </si>
  <si>
    <t>决算11表</t>
    <phoneticPr fontId="2" type="noConversion"/>
  </si>
  <si>
    <t>收入决算数</t>
    <phoneticPr fontId="2" type="noConversion"/>
  </si>
  <si>
    <t>比上年增减%</t>
    <phoneticPr fontId="2" type="noConversion"/>
  </si>
  <si>
    <r>
      <t>决算0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表</t>
    </r>
    <phoneticPr fontId="2" type="noConversion"/>
  </si>
  <si>
    <r>
      <t>决算03</t>
    </r>
    <r>
      <rPr>
        <sz val="10"/>
        <rFont val="宋体"/>
        <family val="3"/>
        <charset val="134"/>
      </rPr>
      <t>表</t>
    </r>
    <phoneticPr fontId="2" type="noConversion"/>
  </si>
  <si>
    <r>
      <t>决算0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表</t>
    </r>
    <phoneticPr fontId="2" type="noConversion"/>
  </si>
  <si>
    <r>
      <t>决算0</t>
    </r>
    <r>
      <rPr>
        <sz val="10"/>
        <rFont val="宋体"/>
        <family val="3"/>
        <charset val="134"/>
      </rPr>
      <t>8</t>
    </r>
    <r>
      <rPr>
        <sz val="10"/>
        <rFont val="宋体"/>
        <family val="3"/>
        <charset val="134"/>
      </rPr>
      <t>表</t>
    </r>
    <phoneticPr fontId="2" type="noConversion"/>
  </si>
  <si>
    <r>
      <t>决算1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表</t>
    </r>
    <phoneticPr fontId="2" type="noConversion"/>
  </si>
  <si>
    <t>支出决算数</t>
    <phoneticPr fontId="2" type="noConversion"/>
  </si>
  <si>
    <t>本 年 支 出 合 计</t>
    <phoneticPr fontId="21" type="noConversion"/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</si>
  <si>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</si>
  <si>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</si>
  <si>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</si>
  <si>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</si>
  <si>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</si>
  <si>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</si>
  <si>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</si>
  <si>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</si>
  <si>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</si>
  <si>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</si>
  <si>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</si>
  <si>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</si>
  <si>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其他税收收入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</si>
  <si>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</si>
  <si>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</si>
  <si>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</si>
  <si>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</si>
  <si>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</si>
  <si>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其他收入</t>
  </si>
  <si>
    <t>一般性转移支付</t>
  </si>
  <si>
    <t>上年结转使用数</t>
  </si>
  <si>
    <t>动支预备费</t>
  </si>
  <si>
    <t>动用预算稳定调节基金</t>
  </si>
  <si>
    <t xml:space="preserve">  科技重大项目</t>
  </si>
  <si>
    <t xml:space="preserve">  财政对基本养老保险基金的补助</t>
  </si>
  <si>
    <t xml:space="preserve">  财政对基本医疗保险基金的补助</t>
  </si>
  <si>
    <t xml:space="preserve">  医疗救助</t>
  </si>
  <si>
    <t xml:space="preserve">  优抚对象医疗</t>
  </si>
  <si>
    <t xml:space="preserve">    成品油税费改革税收返还收入</t>
  </si>
  <si>
    <t xml:space="preserve">    成品油税费改革税收返还支出</t>
  </si>
  <si>
    <t xml:space="preserve">    增值税税收返还收入</t>
  </si>
  <si>
    <t xml:space="preserve">    增值税税收返还支出</t>
  </si>
  <si>
    <t xml:space="preserve">    消费税税收返还收入</t>
  </si>
  <si>
    <t xml:space="preserve">    消费税税收返还支出</t>
  </si>
  <si>
    <t xml:space="preserve">    增值税“五五分享”税收返还收入</t>
  </si>
  <si>
    <t xml:space="preserve">    增值税“五五分享”税收返还支出</t>
  </si>
  <si>
    <t xml:space="preserve">    城乡义务教育转移支付收入</t>
  </si>
  <si>
    <t xml:space="preserve">    城乡义务教育转移支付支出</t>
  </si>
  <si>
    <t xml:space="preserve">    基本养老金转移支付收入</t>
  </si>
  <si>
    <t xml:space="preserve">    基本养老金转移支付支出</t>
  </si>
  <si>
    <t xml:space="preserve">    城乡居民医疗保险转移支付收入</t>
  </si>
  <si>
    <t xml:space="preserve">    民族地区转移支付收入</t>
  </si>
  <si>
    <t xml:space="preserve">    民族地区转移支付支出</t>
  </si>
  <si>
    <t xml:space="preserve">    贫困地区转移支付收入</t>
  </si>
  <si>
    <t xml:space="preserve">    贫困地区转移支付支出</t>
  </si>
  <si>
    <t xml:space="preserve">  体制上解支出</t>
  </si>
  <si>
    <t>接受其他地区援助收入</t>
  </si>
  <si>
    <t>援助其他地区支出</t>
  </si>
  <si>
    <t xml:space="preserve">  接受其他省(自治区、直辖市、计划单列市)援助收入</t>
  </si>
  <si>
    <t xml:space="preserve">  援助其他省(自治区、直辖市、计划单列市)支出</t>
  </si>
  <si>
    <t xml:space="preserve">    一般公共服务</t>
  </si>
  <si>
    <t xml:space="preserve">    外交</t>
  </si>
  <si>
    <t xml:space="preserve">    国防</t>
  </si>
  <si>
    <t xml:space="preserve">    公共安全</t>
  </si>
  <si>
    <t xml:space="preserve">    教育</t>
  </si>
  <si>
    <t xml:space="preserve">    科学技术</t>
  </si>
  <si>
    <t xml:space="preserve">    社会保障和就业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</si>
  <si>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</si>
  <si>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</si>
  <si>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</si>
  <si>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</si>
  <si>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</si>
  <si>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商业服务业等</t>
  </si>
  <si>
    <t xml:space="preserve">    金融</t>
  </si>
  <si>
    <t xml:space="preserve">    住房保障</t>
  </si>
  <si>
    <t xml:space="preserve">    粮油物资储备</t>
  </si>
  <si>
    <t xml:space="preserve">    其他支出</t>
  </si>
  <si>
    <t>国有土地收益基金收入</t>
  </si>
  <si>
    <t>大中型水库库区基金收入</t>
  </si>
  <si>
    <t>小型水库移民扶助基金收入</t>
  </si>
  <si>
    <t>动用上年结余</t>
  </si>
  <si>
    <t>本年短收安排</t>
  </si>
  <si>
    <t xml:space="preserve">  其他政府性基金及对应专项债务收入安排的支出</t>
  </si>
  <si>
    <t>　　环境保护税</t>
  </si>
  <si>
    <t>　　环境保护税</t>
    <phoneticPr fontId="2" type="noConversion"/>
  </si>
  <si>
    <r>
      <t>超(短</t>
    </r>
    <r>
      <rPr>
        <sz val="10"/>
        <rFont val="宋体"/>
        <family val="3"/>
        <charset val="134"/>
      </rPr>
      <t>)</t>
    </r>
    <r>
      <rPr>
        <sz val="10"/>
        <rFont val="宋体"/>
        <family val="3"/>
        <charset val="134"/>
      </rPr>
      <t>收</t>
    </r>
    <phoneticPr fontId="2" type="noConversion"/>
  </si>
  <si>
    <t xml:space="preserve">  从其他资金调入</t>
    <phoneticPr fontId="2" type="noConversion"/>
  </si>
  <si>
    <t xml:space="preserve">  从政府性基金预算调入</t>
    <phoneticPr fontId="2" type="noConversion"/>
  </si>
  <si>
    <t xml:space="preserve">  从国有资本经营预算调入</t>
    <phoneticPr fontId="2" type="noConversion"/>
  </si>
  <si>
    <t xml:space="preserve">    其他返还性支出</t>
    <phoneticPr fontId="2" type="noConversion"/>
  </si>
  <si>
    <t xml:space="preserve">    其他返还性收入</t>
    <phoneticPr fontId="2" type="noConversion"/>
  </si>
  <si>
    <t xml:space="preserve">    环境保护税</t>
    <phoneticPr fontId="2" type="noConversion"/>
  </si>
  <si>
    <t>增加(减少)
预算指标</t>
    <phoneticPr fontId="2" type="noConversion"/>
  </si>
  <si>
    <t xml:space="preserve">  能源管理事务</t>
  </si>
  <si>
    <t xml:space="preserve">  金融部门行政支出</t>
  </si>
  <si>
    <t xml:space="preserve">  可再生能源电价附加收入安排的支出</t>
  </si>
  <si>
    <t>上年末地方政府债务余额</t>
  </si>
  <si>
    <t xml:space="preserve">  一般债务</t>
  </si>
  <si>
    <t xml:space="preserve">  专项债务</t>
  </si>
  <si>
    <t>本年地方政府债务余额限额</t>
  </si>
  <si>
    <t>本年地方政府债务(转贷)收入</t>
  </si>
  <si>
    <t>本年地方政府债务还本支出</t>
  </si>
  <si>
    <t>年末地方政府债务余额</t>
  </si>
  <si>
    <t>收入项目</t>
  </si>
  <si>
    <t>支出项目</t>
  </si>
  <si>
    <t>结余项目</t>
  </si>
  <si>
    <t>大中型水库移民后期扶持基金结余</t>
  </si>
  <si>
    <t>可再生能源电价附加收入</t>
  </si>
  <si>
    <t>可再生能源电价附加收入安排的支出</t>
  </si>
  <si>
    <t>可再生能源电价附加结余</t>
  </si>
  <si>
    <t>国有土地使用权出让相关收入</t>
  </si>
  <si>
    <t>国有土地使用权出让相关结余</t>
  </si>
  <si>
    <t>车辆通行费相关收入</t>
  </si>
  <si>
    <t>车辆通行费相关结余</t>
  </si>
  <si>
    <t>民航发展基金结余</t>
  </si>
  <si>
    <t>旅游发展基金结余</t>
  </si>
  <si>
    <t>彩票发行机构和彩票销售机构的业务费用结余</t>
  </si>
  <si>
    <t>彩票公益金结余</t>
  </si>
  <si>
    <t>其他政府性基金相关收入</t>
  </si>
  <si>
    <t>其他政府性基金相关结余</t>
  </si>
  <si>
    <t>调入
资金</t>
    <phoneticPr fontId="2" type="noConversion"/>
  </si>
  <si>
    <t>债务转
贷支出</t>
    <phoneticPr fontId="2" type="noConversion"/>
  </si>
  <si>
    <t>第五部分:地方政府债务余额表</t>
    <phoneticPr fontId="2" type="noConversion"/>
  </si>
  <si>
    <t>比上年
增减%</t>
    <phoneticPr fontId="2" type="noConversion"/>
  </si>
  <si>
    <t>加对各地补助比上年增减%</t>
    <phoneticPr fontId="21" type="noConversion"/>
  </si>
  <si>
    <t>第一部分:一般公共预算收支决算表</t>
    <phoneticPr fontId="2" type="noConversion"/>
  </si>
  <si>
    <t>第二部分:政府性基金收支决算表</t>
    <phoneticPr fontId="2" type="noConversion"/>
  </si>
  <si>
    <t>第三部分:国有资本经营收支决算表</t>
    <phoneticPr fontId="2" type="noConversion"/>
  </si>
  <si>
    <t>第四部分:社会保险基金收支决算表</t>
    <phoneticPr fontId="2" type="noConversion"/>
  </si>
  <si>
    <t xml:space="preserve">  港澳台事务</t>
  </si>
  <si>
    <t xml:space="preserve">  网信事务</t>
  </si>
  <si>
    <t xml:space="preserve">  市场监督管理事务</t>
  </si>
  <si>
    <t>文化旅游体育与传媒支出</t>
  </si>
  <si>
    <t xml:space="preserve">  文化和旅游</t>
  </si>
  <si>
    <t xml:space="preserve">  新闻出版电影</t>
  </si>
  <si>
    <t xml:space="preserve">  广播电视</t>
  </si>
  <si>
    <t xml:space="preserve">  退役军人管理事务</t>
  </si>
  <si>
    <t>卫生健康支出</t>
  </si>
  <si>
    <t xml:space="preserve">  卫生健康管理事务</t>
  </si>
  <si>
    <t xml:space="preserve">  医疗保障管理事务</t>
  </si>
  <si>
    <t xml:space="preserve">  老龄卫生健康事务</t>
  </si>
  <si>
    <t xml:space="preserve">  其他卫生健康支出</t>
  </si>
  <si>
    <t xml:space="preserve">  城乡社区环境卫生</t>
  </si>
  <si>
    <t xml:space="preserve">  林业和草原</t>
  </si>
  <si>
    <t>自然资源海洋气象等支出</t>
  </si>
  <si>
    <t xml:space="preserve">  自然资源事务</t>
  </si>
  <si>
    <t xml:space="preserve">  其他自然资源海洋气象等支出</t>
  </si>
  <si>
    <t xml:space="preserve">  住房改革支出</t>
  </si>
  <si>
    <t xml:space="preserve">  城乡社区住宅</t>
  </si>
  <si>
    <t>灾害防治及应急管理支出</t>
  </si>
  <si>
    <t xml:space="preserve">  应急管理事务</t>
  </si>
  <si>
    <t xml:space="preserve">  消防事务</t>
  </si>
  <si>
    <t xml:space="preserve">  森林消防事务</t>
  </si>
  <si>
    <t xml:space="preserve">  煤矿安全</t>
  </si>
  <si>
    <t xml:space="preserve">  自然灾害防治</t>
  </si>
  <si>
    <t xml:space="preserve">  自然灾害救灾及恢复重建支出</t>
  </si>
  <si>
    <t xml:space="preserve">  其他灾害防治及应急管理支出</t>
  </si>
  <si>
    <t xml:space="preserve">    边境地区转移支付收入</t>
    <phoneticPr fontId="2" type="noConversion"/>
  </si>
  <si>
    <t xml:space="preserve">    一般公共服务共同财政事权转移支付收入  </t>
  </si>
  <si>
    <t xml:space="preserve">    外交共同财政事权转移支付收入  </t>
  </si>
  <si>
    <t xml:space="preserve">    国防共同财政事权转移支付收入  </t>
  </si>
  <si>
    <t xml:space="preserve">    公共安全共同财政事权转移支付收入  </t>
  </si>
  <si>
    <t xml:space="preserve">    教育共同财政事权转移支付收入  </t>
  </si>
  <si>
    <t xml:space="preserve">    科学技术共同财政事权转移支付收入  </t>
  </si>
  <si>
    <t xml:space="preserve">    文化旅游体育与传媒共同财政事权转移支付收入  </t>
  </si>
  <si>
    <t xml:space="preserve">    社会保障和就业共同财政事权转移支付收入  </t>
  </si>
  <si>
    <t xml:space="preserve">    节能环保共同财政事权转移支付收入  </t>
  </si>
  <si>
    <t xml:space="preserve">    城乡社区共同财政事权转移支付收入  </t>
  </si>
  <si>
    <t xml:space="preserve">    农林水共同财政事权转移支付收入  </t>
  </si>
  <si>
    <t xml:space="preserve">    交通运输共同财政事权转移支付收入  </t>
  </si>
  <si>
    <t xml:space="preserve">    资源勘探信息等共同财政事权转移支付收入  </t>
  </si>
  <si>
    <t xml:space="preserve">    商业服务业等共同财政事权转移支付收入  </t>
  </si>
  <si>
    <t xml:space="preserve">    金融共同财政事权转移支付收入  </t>
  </si>
  <si>
    <t xml:space="preserve">    自然资源海洋气象等共同财政事权转移支付收入  </t>
  </si>
  <si>
    <t xml:space="preserve">    住房保障共同财政事权转移支付收入  </t>
  </si>
  <si>
    <t xml:space="preserve">    其他共同财政事权转移支付收入  </t>
  </si>
  <si>
    <t xml:space="preserve">    文化旅游体育与传媒</t>
    <phoneticPr fontId="2" type="noConversion"/>
  </si>
  <si>
    <t xml:space="preserve">    卫生健康</t>
    <phoneticPr fontId="2" type="noConversion"/>
  </si>
  <si>
    <t xml:space="preserve">    自然资源海洋气象等</t>
    <phoneticPr fontId="2" type="noConversion"/>
  </si>
  <si>
    <t>动用预算稳定调节基金</t>
    <phoneticPr fontId="2" type="noConversion"/>
  </si>
  <si>
    <t xml:space="preserve">    城乡居民基本医疗保险转移支付支出</t>
    <phoneticPr fontId="2" type="noConversion"/>
  </si>
  <si>
    <t xml:space="preserve">    边境地区转移支付支出</t>
    <phoneticPr fontId="2" type="noConversion"/>
  </si>
  <si>
    <t xml:space="preserve">    一般公共服务共同财政事权转移支付支出  </t>
  </si>
  <si>
    <t xml:space="preserve">    外交共同财政事权转移支付支出 </t>
  </si>
  <si>
    <t xml:space="preserve">    国防共同财政事权转移支付支出 </t>
  </si>
  <si>
    <t xml:space="preserve">    公共安全共同财政事权转移支付支出 </t>
  </si>
  <si>
    <t xml:space="preserve">    教育共同财政事权转移支付支出 </t>
  </si>
  <si>
    <t xml:space="preserve">    科学技术共同财政事权转移支付支出  </t>
  </si>
  <si>
    <t xml:space="preserve">    文化旅游体育与传媒共同财政事权转移支付支出  </t>
  </si>
  <si>
    <t xml:space="preserve">    社会保障和就业共同财政事权转移支付支出 </t>
  </si>
  <si>
    <t xml:space="preserve">    节能环保共同财政事权转移支付支出</t>
  </si>
  <si>
    <t xml:space="preserve">    城乡社区共同财政事权转移支付支出</t>
  </si>
  <si>
    <t xml:space="preserve">    农林水共同财政事权转移支付支出</t>
  </si>
  <si>
    <t xml:space="preserve">    交通运输共同财政事权转移支付支出 </t>
  </si>
  <si>
    <t xml:space="preserve">    资源勘探信息等共同财政事权转移支付支出 </t>
  </si>
  <si>
    <t xml:space="preserve">    商业服务业等共同财政事权转移支付支出</t>
  </si>
  <si>
    <t xml:space="preserve">    金融共同财政事权转移支付支出 </t>
  </si>
  <si>
    <t xml:space="preserve">    自然资源海洋气象等共同财政事权转移支付支出  </t>
  </si>
  <si>
    <t xml:space="preserve">    住房保障共同财政事权转移支付支出</t>
  </si>
  <si>
    <t xml:space="preserve">    粮油物资储备共同财政事权转移支付支出</t>
  </si>
  <si>
    <t xml:space="preserve">    其他共同财政事权转移支付支出 </t>
  </si>
  <si>
    <t xml:space="preserve">    自然资源海洋气象等</t>
    <phoneticPr fontId="2" type="noConversion"/>
  </si>
  <si>
    <t>安排预算稳定调节基金</t>
    <phoneticPr fontId="2" type="noConversion"/>
  </si>
  <si>
    <t>　　其他税收</t>
  </si>
  <si>
    <t>专项债券对应项目专项收入</t>
  </si>
  <si>
    <t>合计</t>
    <phoneticPr fontId="2" type="noConversion"/>
  </si>
  <si>
    <t>政府性基金收入</t>
    <phoneticPr fontId="2" type="noConversion"/>
  </si>
  <si>
    <t>国有资本经营预算收入</t>
  </si>
  <si>
    <t>国有资本经营预算支出</t>
  </si>
  <si>
    <t>二、外交、国防支出</t>
  </si>
  <si>
    <t>三、公共安全支出</t>
  </si>
  <si>
    <t>四、教育支出</t>
  </si>
  <si>
    <t>五、科学技术支出</t>
  </si>
  <si>
    <t>六、文化旅游体育与传媒支出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</si>
  <si>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</si>
  <si>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</si>
  <si>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</si>
  <si>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</si>
  <si>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</si>
  <si>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</si>
  <si>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</si>
  <si>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</si>
  <si>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十七、住房保障支出</t>
  </si>
  <si>
    <t>十八、粮油物资储备支出</t>
  </si>
  <si>
    <t>二十、其他支出</t>
  </si>
  <si>
    <t>二十一、债务付息支出</t>
  </si>
  <si>
    <t>二十二、债务发行费用支出</t>
  </si>
  <si>
    <t>政府性基金预算支出</t>
  </si>
  <si>
    <t xml:space="preserve">  国家电影事业发展专项资金安排的支出</t>
  </si>
  <si>
    <t xml:space="preserve">  农业土地开发资金安排的支出</t>
  </si>
  <si>
    <t xml:space="preserve">  土地储备专项债券收入安排的支出  </t>
  </si>
  <si>
    <t xml:space="preserve">  棚户区改造专项债券收入安排的支出  </t>
  </si>
  <si>
    <t xml:space="preserve">  车辆通行费安排的支出</t>
  </si>
  <si>
    <t xml:space="preserve">  港口建设费安排的支出</t>
  </si>
  <si>
    <t xml:space="preserve">  政府收费公路专项债券收入安排的支出  </t>
  </si>
  <si>
    <t xml:space="preserve">  彩票公益金安排的支出</t>
  </si>
  <si>
    <t>国家电影事业发展专项资金相关收入</t>
  </si>
  <si>
    <t>国家电影事业发展专项资金相关结余</t>
  </si>
  <si>
    <t>农业土地开发资金相关收入</t>
  </si>
  <si>
    <t>农业土地开发资金相关结余</t>
  </si>
  <si>
    <t>污水处理费相关收入</t>
  </si>
  <si>
    <t>污水处理费相关支出</t>
  </si>
  <si>
    <t>污水处理费相关结余</t>
  </si>
  <si>
    <t>国家重大水利工程建设基金相关收入</t>
  </si>
  <si>
    <t>国家重大水利工程建设基金相关支出</t>
  </si>
  <si>
    <t>国家重大水利工程建设基金相关结余</t>
  </si>
  <si>
    <t>港口建设费相关收入</t>
  </si>
  <si>
    <t>港口建设费相关支出</t>
  </si>
  <si>
    <t>港口建设费相关结余</t>
  </si>
  <si>
    <t>彩票公益金安排的支出</t>
  </si>
  <si>
    <t>政府性基金预算收入</t>
  </si>
  <si>
    <t>政府性基金预算结余</t>
  </si>
  <si>
    <t>七、社会保障和就业支出</t>
    <phoneticPr fontId="21" type="noConversion"/>
  </si>
  <si>
    <t>十六、自然资源海洋气象等支出</t>
    <phoneticPr fontId="21" type="noConversion"/>
  </si>
  <si>
    <t>十九、灾害防治及应急管理支出</t>
    <phoneticPr fontId="21" type="noConversion"/>
  </si>
  <si>
    <t>昌吉州财政局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</si>
  <si>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</si>
  <si>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</si>
  <si>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</si>
  <si>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准东开发区</t>
    <phoneticPr fontId="2" type="noConversion"/>
  </si>
  <si>
    <t>准东开发区</t>
    <phoneticPr fontId="2" type="noConversion"/>
  </si>
  <si>
    <t>农业园区</t>
    <phoneticPr fontId="21" type="noConversion"/>
  </si>
  <si>
    <t>准东开发区</t>
    <phoneticPr fontId="21" type="noConversion"/>
  </si>
  <si>
    <r>
      <t>决算0</t>
    </r>
    <r>
      <rPr>
        <sz val="10"/>
        <rFont val="宋体"/>
        <family val="3"/>
        <charset val="134"/>
      </rPr>
      <t>4-1表</t>
    </r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</si>
  <si>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</si>
  <si>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</si>
  <si>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</si>
  <si>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</si>
  <si>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</si>
  <si>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</si>
  <si>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决算数</t>
    <phoneticPr fontId="2" type="noConversion"/>
  </si>
  <si>
    <t>州本级合计</t>
    <phoneticPr fontId="2" type="noConversion"/>
  </si>
  <si>
    <t>州本级合计</t>
    <phoneticPr fontId="2" type="noConversion"/>
  </si>
  <si>
    <t>州本级合计</t>
    <phoneticPr fontId="2" type="noConversion"/>
  </si>
  <si>
    <t>州本级合计</t>
    <phoneticPr fontId="21" type="noConversion"/>
  </si>
  <si>
    <t>州本级</t>
    <phoneticPr fontId="21" type="noConversion"/>
  </si>
  <si>
    <t>州本级合计</t>
    <phoneticPr fontId="2" type="noConversion"/>
  </si>
  <si>
    <t>州本级合计</t>
    <phoneticPr fontId="2" type="noConversion"/>
  </si>
  <si>
    <t>州本级合计</t>
    <phoneticPr fontId="2" type="noConversion"/>
  </si>
  <si>
    <t>决算05-1表</t>
    <phoneticPr fontId="2" type="noConversion"/>
  </si>
  <si>
    <r>
      <t>决算0</t>
    </r>
    <r>
      <rPr>
        <sz val="10"/>
        <rFont val="宋体"/>
        <family val="3"/>
        <charset val="134"/>
      </rPr>
      <t>6-1表</t>
    </r>
    <phoneticPr fontId="2" type="noConversion"/>
  </si>
  <si>
    <t>　　捐赠收入</t>
    <phoneticPr fontId="2" type="noConversion"/>
  </si>
  <si>
    <t>　　政府住房基金收入</t>
    <phoneticPr fontId="2" type="noConversion"/>
  </si>
  <si>
    <t xml:space="preserve">      地方政府向外国政府借款转贷收入</t>
    <phoneticPr fontId="2" type="noConversion"/>
  </si>
  <si>
    <t xml:space="preserve">      地方政府向国际组织借款转贷收入</t>
    <phoneticPr fontId="2" type="noConversion"/>
  </si>
  <si>
    <t xml:space="preserve">      地方政府其他一般债券转贷收入</t>
    <phoneticPr fontId="2" type="noConversion"/>
  </si>
  <si>
    <t>债务转贷收入</t>
    <phoneticPr fontId="2" type="noConversion"/>
  </si>
  <si>
    <t xml:space="preserve">  地方政府一般债务转贷收入</t>
    <phoneticPr fontId="2" type="noConversion"/>
  </si>
  <si>
    <t xml:space="preserve">    地方政府一般债券转贷支出</t>
    <phoneticPr fontId="2" type="noConversion"/>
  </si>
  <si>
    <t xml:space="preserve">    地方政府向外国政府借款转贷支出</t>
    <phoneticPr fontId="2" type="noConversion"/>
  </si>
  <si>
    <t xml:space="preserve">    地方政府向国际组织借款转贷支出</t>
    <phoneticPr fontId="2" type="noConversion"/>
  </si>
  <si>
    <t xml:space="preserve">    地方政府其他一般债券转贷支出</t>
    <phoneticPr fontId="2" type="noConversion"/>
  </si>
  <si>
    <t xml:space="preserve">    捐赠收入</t>
    <phoneticPr fontId="2" type="noConversion"/>
  </si>
  <si>
    <t xml:space="preserve">    政府住房基金收入</t>
    <phoneticPr fontId="2" type="noConversion"/>
  </si>
  <si>
    <t xml:space="preserve">  对外联络事务</t>
  </si>
  <si>
    <t>外交支出</t>
  </si>
  <si>
    <t xml:space="preserve">  外交管理事务</t>
  </si>
  <si>
    <t xml:space="preserve">  驻外机构</t>
  </si>
  <si>
    <t xml:space="preserve">  对外援助</t>
  </si>
  <si>
    <t xml:space="preserve">  国际组织</t>
  </si>
  <si>
    <t xml:space="preserve">  对外合作与交流</t>
  </si>
  <si>
    <t xml:space="preserve">  对外宣传</t>
  </si>
  <si>
    <t xml:space="preserve">  边界勘界联检</t>
  </si>
  <si>
    <t xml:space="preserve">  国际发展合作</t>
  </si>
  <si>
    <t xml:space="preserve">  其他外交支出</t>
  </si>
  <si>
    <t>国防支出</t>
  </si>
  <si>
    <t xml:space="preserve">  现役部队</t>
  </si>
  <si>
    <t xml:space="preserve">  国防科研事业</t>
  </si>
  <si>
    <t xml:space="preserve">  专项工程</t>
  </si>
  <si>
    <t xml:space="preserve">  国防动员</t>
  </si>
  <si>
    <t xml:space="preserve">  其他国防支出</t>
  </si>
  <si>
    <t>公共安全支出</t>
  </si>
  <si>
    <t xml:space="preserve">  武装警察部队</t>
  </si>
  <si>
    <t xml:space="preserve">  公安</t>
  </si>
  <si>
    <t xml:space="preserve">  国家安全</t>
  </si>
  <si>
    <t xml:space="preserve">  检察</t>
  </si>
  <si>
    <t xml:space="preserve">  法院</t>
  </si>
  <si>
    <t xml:space="preserve">  司法</t>
  </si>
  <si>
    <t xml:space="preserve">  监狱</t>
  </si>
  <si>
    <t xml:space="preserve">  强制隔离戒毒</t>
  </si>
  <si>
    <t xml:space="preserve">  国家保密</t>
  </si>
  <si>
    <t xml:space="preserve">  缉私警察</t>
  </si>
  <si>
    <t xml:space="preserve">  其他公共安全支出</t>
  </si>
  <si>
    <t xml:space="preserve">  留学教育</t>
  </si>
  <si>
    <t xml:space="preserve">  教育费附加安排的支出</t>
  </si>
  <si>
    <t xml:space="preserve">  其他文化旅游体育与传媒支出</t>
  </si>
  <si>
    <t xml:space="preserve">  补充全国社会保障基金</t>
  </si>
  <si>
    <t xml:space="preserve">  行政事业单位养老支出</t>
  </si>
  <si>
    <t xml:space="preserve">  最低生活保障</t>
  </si>
  <si>
    <t xml:space="preserve">  特困人员救助供养</t>
  </si>
  <si>
    <t xml:space="preserve">  补充道路交通事故社会救助基金</t>
  </si>
  <si>
    <t xml:space="preserve">  其他生活救助</t>
  </si>
  <si>
    <t xml:space="preserve">  财政对其他社会保险基金的补助</t>
  </si>
  <si>
    <t xml:space="preserve">  财政代缴社会保险费支出</t>
  </si>
  <si>
    <t xml:space="preserve">  行政事业单位医疗</t>
  </si>
  <si>
    <t xml:space="preserve">  退耕还林还草</t>
  </si>
  <si>
    <t xml:space="preserve">  风沙荒漠治理</t>
  </si>
  <si>
    <t xml:space="preserve">  已垦草原退耕还草</t>
  </si>
  <si>
    <t xml:space="preserve">  农业农村</t>
  </si>
  <si>
    <t xml:space="preserve">  农村综合改革</t>
  </si>
  <si>
    <t xml:space="preserve">  其他交通运输支出</t>
  </si>
  <si>
    <t>资源勘探工业信息等支出</t>
  </si>
  <si>
    <t xml:space="preserve">  其他资源勘探工业信息等支出</t>
  </si>
  <si>
    <t xml:space="preserve">  金融部门监管支出</t>
  </si>
  <si>
    <t xml:space="preserve">  金融调控支出</t>
  </si>
  <si>
    <t xml:space="preserve">  一般公共服务</t>
  </si>
  <si>
    <t xml:space="preserve">  教育</t>
  </si>
  <si>
    <t xml:space="preserve">  文化体育与传媒</t>
  </si>
  <si>
    <t xml:space="preserve">  医疗卫生</t>
  </si>
  <si>
    <t xml:space="preserve">  节能环保</t>
  </si>
  <si>
    <t xml:space="preserve">  交通运输</t>
  </si>
  <si>
    <t xml:space="preserve">  住房保障</t>
  </si>
  <si>
    <t xml:space="preserve">  其他支出</t>
  </si>
  <si>
    <t xml:space="preserve">  能源储备</t>
  </si>
  <si>
    <t xml:space="preserve">  中央政府国内债务付息支出</t>
  </si>
  <si>
    <t xml:space="preserve">  中央政府国外债务付息支出</t>
  </si>
  <si>
    <t xml:space="preserve">  中央政府国内债务发行费用支出</t>
  </si>
  <si>
    <t xml:space="preserve">  中央政府国外债务发行费用支出</t>
  </si>
  <si>
    <r>
      <t>决算1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表</t>
    </r>
    <phoneticPr fontId="2" type="noConversion"/>
  </si>
  <si>
    <t>州本级合计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</si>
  <si>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</si>
  <si>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</si>
  <si>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</si>
  <si>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调整预算数</t>
    <phoneticPr fontId="2" type="noConversion"/>
  </si>
  <si>
    <t>预算数</t>
    <phoneticPr fontId="2" type="noConversion"/>
  </si>
  <si>
    <t>补助下级支出</t>
    <phoneticPr fontId="2" type="noConversion"/>
  </si>
  <si>
    <t xml:space="preserve">    医疗卫生共同财政事权转移支付收入  </t>
    <phoneticPr fontId="2" type="noConversion"/>
  </si>
  <si>
    <t xml:space="preserve">    医疗卫生共同财政事权转移支付支出  </t>
    <phoneticPr fontId="2" type="noConversion"/>
  </si>
  <si>
    <t xml:space="preserve">    粮油物资储备共同财政事权转移支付收入  </t>
    <phoneticPr fontId="2" type="noConversion"/>
  </si>
  <si>
    <t xml:space="preserve">    灾害防治及应急管理共同财政事权转移支付收入 </t>
    <phoneticPr fontId="2" type="noConversion"/>
  </si>
  <si>
    <t xml:space="preserve">    灾害防治及应急管理共同财政事权转移支付支出</t>
    <phoneticPr fontId="2" type="noConversion"/>
  </si>
  <si>
    <t xml:space="preserve">  城市基础设施配套费安排的支出</t>
  </si>
  <si>
    <t>抗疫特别国债安排的支出</t>
  </si>
  <si>
    <t xml:space="preserve">  基础设施建设</t>
  </si>
  <si>
    <t xml:space="preserve">  抗疫相关支出</t>
  </si>
  <si>
    <t xml:space="preserve">  核电站乏燃料处理处置基金支出</t>
  </si>
  <si>
    <t xml:space="preserve">  国有土地使用权出让收入安排的支出</t>
  </si>
  <si>
    <t xml:space="preserve">  国有土地收益基金安排的支出</t>
  </si>
  <si>
    <t xml:space="preserve">  污水处理费安排的支出</t>
  </si>
  <si>
    <t xml:space="preserve">  城市基础设施配套费对应专项债务收入安排的支出  </t>
  </si>
  <si>
    <t xml:space="preserve">  污水处理费对应专项债务收入安排的支出  </t>
  </si>
  <si>
    <t xml:space="preserve">  国有土地使用权出让收入对应专项债务收入安排的支出  </t>
  </si>
  <si>
    <t>抗疫特别国债收入</t>
    <phoneticPr fontId="2" type="noConversion"/>
  </si>
  <si>
    <t>抗疫特别国债结余</t>
  </si>
  <si>
    <t>调入
资金</t>
  </si>
  <si>
    <t>债务转
贷支出</t>
  </si>
  <si>
    <t>城市基础设施配套费相关收入</t>
  </si>
  <si>
    <t>城市基础设施配套费相关支出</t>
  </si>
  <si>
    <t>城市基础设施配套费相关结余</t>
  </si>
  <si>
    <t>城市基础设施配套费相关收入</t>
    <phoneticPr fontId="2" type="noConversion"/>
  </si>
  <si>
    <t>城市基础设施配套费相关支出</t>
    <phoneticPr fontId="2" type="noConversion"/>
  </si>
  <si>
    <t>城市基础设施配套费相关结余</t>
    <phoneticPr fontId="2" type="noConversion"/>
  </si>
  <si>
    <t>对各地补助</t>
    <phoneticPr fontId="21" type="noConversion"/>
  </si>
  <si>
    <t xml:space="preserve">  地方政府专项债务还本支出</t>
  </si>
  <si>
    <t xml:space="preserve">  抗疫特别国债还本支出</t>
  </si>
  <si>
    <t>决算09-1表</t>
    <phoneticPr fontId="2" type="noConversion"/>
  </si>
  <si>
    <t>决算10-3表</t>
    <phoneticPr fontId="2" type="noConversion"/>
  </si>
  <si>
    <t>决算10-2表</t>
    <phoneticPr fontId="2" type="noConversion"/>
  </si>
  <si>
    <r>
      <t>决算1</t>
    </r>
    <r>
      <rPr>
        <sz val="10"/>
        <rFont val="宋体"/>
        <family val="3"/>
        <charset val="134"/>
      </rPr>
      <t>0-1表</t>
    </r>
    <phoneticPr fontId="2" type="noConversion"/>
  </si>
  <si>
    <t>抗疫特别国债支出</t>
    <phoneticPr fontId="2" type="noConversion"/>
  </si>
  <si>
    <t>抗疫特别国债结余</t>
    <phoneticPr fontId="2" type="noConversion"/>
  </si>
  <si>
    <t>州本级合计</t>
  </si>
  <si>
    <t>州本级</t>
  </si>
  <si>
    <t>农业园区</t>
  </si>
  <si>
    <t>准东开发区</t>
  </si>
  <si>
    <t>1-2</t>
    <phoneticPr fontId="2" type="noConversion"/>
  </si>
  <si>
    <t>3</t>
    <phoneticPr fontId="2" type="noConversion"/>
  </si>
  <si>
    <t>项  目</t>
  </si>
  <si>
    <t>项　目</t>
  </si>
  <si>
    <t>　　其中：社会保险待遇支出</t>
  </si>
  <si>
    <t xml:space="preserve">   其中：基本医疗保险待遇支出</t>
  </si>
  <si>
    <t>项   　目</t>
  </si>
  <si>
    <t>本级社会保险基金年末累计结余</t>
  </si>
  <si>
    <t>四、城乡居民基本医疗保险保险基金末累计结余</t>
  </si>
  <si>
    <t>2021年度昌吉回族自治州本级一般公共预算收支决算总表</t>
  </si>
  <si>
    <t>2021年度昌吉回族自治州本级一般公共预算收入完成情况表</t>
  </si>
  <si>
    <t>2021年度昌吉回族自治州本级一般公共预算支出完成情况表</t>
  </si>
  <si>
    <t>2021年度昌吉回族自治州本级一般公共预算收支决算平衡表</t>
  </si>
  <si>
    <t>2021年度昌吉回族自治州本级（农业园区）一般公共预算收支决算平衡表</t>
  </si>
  <si>
    <t>2021年度昌吉回族自治州本级（准东开发区）一般公共预算收支决算平衡表</t>
  </si>
  <si>
    <t>2021年度昌吉回族自治州本级一般公共预算收入预算变动情况表</t>
  </si>
  <si>
    <t>2021年度昌吉回族自治州本级（农业园区）一般公共预算收入预算变动情况表</t>
  </si>
  <si>
    <t>2021年度昌吉回族自治州本级（准东开发区）一般公共预算收入预算变动情况表</t>
  </si>
  <si>
    <t>2021年度昌吉回族自治州本级一般公共预算支出预算变动及结余、结转情况表</t>
  </si>
  <si>
    <t>2021年度昌吉回族自治州本级（农业园区）一般公共预算支出预算变动及结余、结转情况表</t>
  </si>
  <si>
    <t>2021年度昌吉回族自治州本级（准东开发区）一般公共预算支出预算变动及结余、结转情况表</t>
  </si>
  <si>
    <t>2021年度昌吉回族自治州本级政府性基金收支决算总表</t>
  </si>
  <si>
    <t>2021年度昌吉回族自治州本级政府性基金收入预算变动情况表</t>
  </si>
  <si>
    <t>2021年度昌吉回族自治州本级政府性基金支出预算变动情况表</t>
  </si>
  <si>
    <t>2021年度昌吉回族自治州本级（农业园区）政府性基金支出预算变动情况表</t>
  </si>
  <si>
    <t>2021年度昌吉回族自治州本级（准东开发区）政府性基金支出预算变动情况表</t>
  </si>
  <si>
    <t>2021年度昌吉回族自治州本级政府性基金收支及结余情况表</t>
  </si>
  <si>
    <t>2021年度昌吉回族自治州本级（农业园区）政府性基金收支及结余情况表</t>
  </si>
  <si>
    <t>2021年度昌吉回族自治州本级（准东开发区）政府性基金收支及结余情况表</t>
  </si>
  <si>
    <t>2021年度昌吉回族自治州本级国有资本经营收支决算总表</t>
  </si>
  <si>
    <t>2021年度昌吉回族自治州本级国有资本经营收支决算明细表</t>
  </si>
  <si>
    <t>2021年度昌吉回族自治州本级社会保险基金收入情况表</t>
  </si>
  <si>
    <t>2021年度昌吉回族自治州本级社会保险基金支出情况表</t>
  </si>
  <si>
    <t>2021年度昌吉回族自治州本级社会保险基金决算结余情况表</t>
  </si>
  <si>
    <t>2021年度昌吉回族自治州本级地方政府债务余额情况表</t>
  </si>
  <si>
    <t>2021年度昌吉回族自治州本级一般公共预算收支决算总表</t>
    <phoneticPr fontId="2" type="noConversion"/>
  </si>
  <si>
    <t>2021年度昌吉回族自治州本级一般公共预算收入完成情况表</t>
    <phoneticPr fontId="2" type="noConversion"/>
  </si>
  <si>
    <t>合计</t>
    <phoneticPr fontId="2" type="noConversion"/>
  </si>
  <si>
    <t>州本级</t>
    <phoneticPr fontId="2" type="noConversion"/>
  </si>
  <si>
    <t>农业园区</t>
    <phoneticPr fontId="2" type="noConversion"/>
  </si>
  <si>
    <t>准东开发区</t>
    <phoneticPr fontId="2" type="noConversion"/>
  </si>
  <si>
    <t>2020年决算数</t>
    <phoneticPr fontId="2" type="noConversion"/>
  </si>
  <si>
    <t xml:space="preserve">    增值税</t>
    <phoneticPr fontId="2" type="noConversion"/>
  </si>
  <si>
    <t xml:space="preserve">    城市维护建设税</t>
    <phoneticPr fontId="2" type="noConversion"/>
  </si>
  <si>
    <t xml:space="preserve">    捐赠收入</t>
    <phoneticPr fontId="2" type="noConversion"/>
  </si>
  <si>
    <t xml:space="preserve">    政府住房基金收入</t>
    <phoneticPr fontId="2" type="noConversion"/>
  </si>
  <si>
    <t>备  注</t>
    <phoneticPr fontId="2" type="noConversion"/>
  </si>
  <si>
    <t>2021年度昌吉回族自治州本级一般公共预算支出完成情况表</t>
    <phoneticPr fontId="2" type="noConversion"/>
  </si>
  <si>
    <t>决算01表</t>
    <phoneticPr fontId="2" type="noConversion"/>
  </si>
  <si>
    <t>单位：万元</t>
    <phoneticPr fontId="2" type="noConversion"/>
  </si>
  <si>
    <t>单位：万元</t>
    <phoneticPr fontId="2" type="noConversion"/>
  </si>
  <si>
    <t>州本级</t>
    <phoneticPr fontId="21" type="noConversion"/>
  </si>
  <si>
    <t>农业园区</t>
    <phoneticPr fontId="21" type="noConversion"/>
  </si>
  <si>
    <t>准东开发区</t>
    <phoneticPr fontId="21" type="noConversion"/>
  </si>
  <si>
    <t>合计</t>
    <phoneticPr fontId="21" type="noConversion"/>
  </si>
  <si>
    <t>2021年度昌吉回族自治州本级一般公共预算收支决算平衡表</t>
    <phoneticPr fontId="2" type="noConversion"/>
  </si>
  <si>
    <t>2021年度昌吉回族自治州本级一般公共预算收入预算变动情况表</t>
    <phoneticPr fontId="2" type="noConversion"/>
  </si>
  <si>
    <t>2021年度昌吉回族自治州本级（准东开发区）一般公共预算收支决算平衡表</t>
    <phoneticPr fontId="2" type="noConversion"/>
  </si>
  <si>
    <t>2021年度昌吉回族自治州本级（农业园区）一般公共预算收入预算变动情况表</t>
    <phoneticPr fontId="2" type="noConversion"/>
  </si>
  <si>
    <t>2021年度昌吉回族自治州本级（准东开发区）一般公共预算收入预算变动情况表</t>
    <phoneticPr fontId="2" type="noConversion"/>
  </si>
  <si>
    <t>决算04-3表</t>
    <phoneticPr fontId="2" type="noConversion"/>
  </si>
  <si>
    <t>二、外交、国防和公共安全支出</t>
    <phoneticPr fontId="2" type="noConversion"/>
  </si>
  <si>
    <t>三、教育支出</t>
    <phoneticPr fontId="2" type="noConversion"/>
  </si>
  <si>
    <t>四、科学技术支出</t>
    <phoneticPr fontId="2" type="noConversion"/>
  </si>
  <si>
    <t>五、文化旅游体育与传媒支出</t>
    <phoneticPr fontId="2" type="noConversion"/>
  </si>
  <si>
    <t>六、社会保障和就业支出</t>
    <phoneticPr fontId="2" type="noConversion"/>
  </si>
  <si>
    <t>七、卫生健康支出</t>
    <phoneticPr fontId="2" type="noConversion"/>
  </si>
  <si>
    <t>八、节能环保支出</t>
    <phoneticPr fontId="2" type="noConversion"/>
  </si>
  <si>
    <t>九、城乡社区支出</t>
    <phoneticPr fontId="2" type="noConversion"/>
  </si>
  <si>
    <t>十、农林水支出</t>
    <phoneticPr fontId="2" type="noConversion"/>
  </si>
  <si>
    <t>十一、交通运输支出</t>
    <phoneticPr fontId="2" type="noConversion"/>
  </si>
  <si>
    <t>十二、资源勘探信息等支出</t>
    <phoneticPr fontId="2" type="noConversion"/>
  </si>
  <si>
    <t>十三、商业服务业等支出</t>
    <phoneticPr fontId="2" type="noConversion"/>
  </si>
  <si>
    <t>十四、金融支出</t>
    <phoneticPr fontId="2" type="noConversion"/>
  </si>
  <si>
    <t>十五、援助其他地区支出</t>
    <phoneticPr fontId="2" type="noConversion"/>
  </si>
  <si>
    <t>十六、自然资源海洋气象等支出</t>
    <phoneticPr fontId="2" type="noConversion"/>
  </si>
  <si>
    <t>十七、住房保障支出</t>
    <phoneticPr fontId="2" type="noConversion"/>
  </si>
  <si>
    <t>十八、粮油物资储备支出</t>
    <phoneticPr fontId="2" type="noConversion"/>
  </si>
  <si>
    <t>十九、灾害防治及应急管理支出</t>
    <phoneticPr fontId="2" type="noConversion"/>
  </si>
  <si>
    <t>二十、预备费</t>
    <phoneticPr fontId="2" type="noConversion"/>
  </si>
  <si>
    <t>二十一、其他支出</t>
    <phoneticPr fontId="2" type="noConversion"/>
  </si>
  <si>
    <t>二十二、债务付息支出</t>
    <phoneticPr fontId="2" type="noConversion"/>
  </si>
  <si>
    <t>二十三、债务发行费用支出</t>
    <phoneticPr fontId="2" type="noConversion"/>
  </si>
  <si>
    <t>决算05-2表</t>
    <phoneticPr fontId="2" type="noConversion"/>
  </si>
  <si>
    <t>决算05-3表</t>
    <phoneticPr fontId="2" type="noConversion"/>
  </si>
  <si>
    <t>2021年度昌吉回族自治州本级一般公共预算支出预算变动及结余、结转情况表</t>
    <phoneticPr fontId="2" type="noConversion"/>
  </si>
  <si>
    <t>2021年度昌吉回族自治州本级（准东开发区）一般公共预算支出预算变动及结余、结转情况表</t>
    <phoneticPr fontId="2" type="noConversion"/>
  </si>
  <si>
    <t>2021年度昌吉回族自治州本级政府性基金收入预算变动情况表</t>
    <phoneticPr fontId="2" type="noConversion"/>
  </si>
  <si>
    <t>2021年度昌吉回族自治州本级政府性基金支出预算变动情况表</t>
    <phoneticPr fontId="2" type="noConversion"/>
  </si>
  <si>
    <t>2021年度昌吉回族自治州本级政府性基金收支及结余情况表</t>
    <phoneticPr fontId="2" type="noConversion"/>
  </si>
  <si>
    <t>2021年度昌吉回族自治州本级（农业园区）政府性基金收支及结余情况表</t>
    <phoneticPr fontId="2" type="noConversion"/>
  </si>
  <si>
    <t>2021年度昌吉回族自治州本级（准东开发区）政府性基金收支及结余情况表</t>
    <phoneticPr fontId="2" type="noConversion"/>
  </si>
  <si>
    <t>2021年度昌吉回族自治州本级国有资本经营收支决算总表</t>
    <phoneticPr fontId="2" type="noConversion"/>
  </si>
  <si>
    <t>2021年度昌吉回族自治州本级国有资本经营收支决算明细表</t>
    <phoneticPr fontId="2" type="noConversion"/>
  </si>
  <si>
    <t>2021年度昌吉回族自治州本级社会保险基金收入情况表</t>
    <phoneticPr fontId="13" type="noConversion"/>
  </si>
  <si>
    <r>
      <t>202</t>
    </r>
    <r>
      <rPr>
        <sz val="20"/>
        <rFont val="方正小标宋_GBK"/>
        <family val="4"/>
        <charset val="134"/>
      </rPr>
      <t>1</t>
    </r>
    <r>
      <rPr>
        <sz val="20"/>
        <rFont val="方正小标宋_GBK"/>
        <family val="4"/>
        <charset val="134"/>
      </rPr>
      <t>年度昌吉回族自治州本级地方政府债务余额情况表</t>
    </r>
    <phoneticPr fontId="2" type="noConversion"/>
  </si>
  <si>
    <t>决算14表</t>
    <phoneticPr fontId="13" type="noConversion"/>
  </si>
  <si>
    <t>决算15表</t>
    <phoneticPr fontId="13" type="noConversion"/>
  </si>
  <si>
    <t>2021年度昌吉回族自治州本级社会保险基金支出情况表</t>
    <phoneticPr fontId="13" type="noConversion"/>
  </si>
  <si>
    <t>决算16表</t>
    <phoneticPr fontId="13" type="noConversion"/>
  </si>
  <si>
    <t>2021年度昌吉回族自治州本级社会保险基金决算结余情况表</t>
    <phoneticPr fontId="13" type="noConversion"/>
  </si>
  <si>
    <t>决算17表</t>
    <phoneticPr fontId="2" type="noConversion"/>
  </si>
  <si>
    <t>2021年度昌吉回族自治州本级社会保险基金收支决算总表</t>
    <phoneticPr fontId="13" type="noConversion"/>
  </si>
  <si>
    <t>决算13表</t>
    <phoneticPr fontId="13" type="noConversion"/>
  </si>
  <si>
    <t>预算科目</t>
    <phoneticPr fontId="2" type="noConversion"/>
  </si>
  <si>
    <t>预算数</t>
    <phoneticPr fontId="2" type="noConversion"/>
  </si>
  <si>
    <t>调整预算数</t>
    <phoneticPr fontId="2" type="noConversion"/>
  </si>
  <si>
    <t>决算数</t>
    <phoneticPr fontId="2" type="noConversion"/>
  </si>
  <si>
    <t>社会保险基金收入合计</t>
    <phoneticPr fontId="2" type="noConversion"/>
  </si>
  <si>
    <t>社会保险基金上年结余收入</t>
    <phoneticPr fontId="2" type="noConversion"/>
  </si>
  <si>
    <t>社会保险基金上级补助收入</t>
    <phoneticPr fontId="2" type="noConversion"/>
  </si>
  <si>
    <t>社会保险基金下级上解收入</t>
    <phoneticPr fontId="2" type="noConversion"/>
  </si>
  <si>
    <t>收入总计</t>
    <phoneticPr fontId="2" type="noConversion"/>
  </si>
  <si>
    <t>支出总计</t>
    <phoneticPr fontId="2" type="noConversion"/>
  </si>
  <si>
    <t>社会保险基金支出合计</t>
    <phoneticPr fontId="2" type="noConversion"/>
  </si>
  <si>
    <t>社会保险基金年终结余</t>
    <phoneticPr fontId="2" type="noConversion"/>
  </si>
  <si>
    <t>社会保险基金补助下级支出</t>
    <phoneticPr fontId="2" type="noConversion"/>
  </si>
  <si>
    <t>社会保险基金上解上级支出</t>
    <phoneticPr fontId="2" type="noConversion"/>
  </si>
  <si>
    <t>决算17表</t>
    <phoneticPr fontId="2" type="noConversion"/>
  </si>
  <si>
    <t>2021年度昌吉回族自治州本级社会保险基金收支决算总表</t>
    <phoneticPr fontId="2" type="noConversion"/>
  </si>
  <si>
    <t xml:space="preserve">    灾害防治及应急管理</t>
    <phoneticPr fontId="2" type="noConversion"/>
  </si>
  <si>
    <t>债务转贷收入</t>
    <phoneticPr fontId="2" type="noConversion"/>
  </si>
  <si>
    <t>调出资金</t>
    <phoneticPr fontId="2" type="noConversion"/>
  </si>
  <si>
    <t>上解上级支出</t>
    <phoneticPr fontId="2" type="noConversion"/>
  </si>
  <si>
    <t>省补助计划单列市</t>
  </si>
  <si>
    <t xml:space="preserve">  国家电影事业发展专项资金对应专项债务收入安排的支出</t>
  </si>
  <si>
    <t xml:space="preserve">  小型水库移民扶助基金安排的支出</t>
  </si>
  <si>
    <t xml:space="preserve">  小型水库移民扶助基金对应专项债务收入安排的支出</t>
  </si>
  <si>
    <t xml:space="preserve">  废弃电器电子产品处理基金支出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</si>
  <si>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</si>
  <si>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</si>
  <si>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</si>
  <si>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</si>
  <si>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</si>
  <si>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 xml:space="preserve">  海南省高等级公路车辆通行附加费安排的支出</t>
  </si>
  <si>
    <t xml:space="preserve">  铁路建设基金支出</t>
  </si>
  <si>
    <t xml:space="preserve">  船舶油污损害赔偿基金支出</t>
  </si>
  <si>
    <t xml:space="preserve">  海南省高等级公路车辆通行附加费对应专项债务收入安排的支出  </t>
  </si>
  <si>
    <t xml:space="preserve">  车辆通行费对应专项债务收入安排的支出  </t>
  </si>
  <si>
    <t xml:space="preserve">  港口建设费对应专项债务收入安排的支出  </t>
  </si>
  <si>
    <t xml:space="preserve">  农网还贷资金支出</t>
  </si>
  <si>
    <t xml:space="preserve">    中央特别国债经营基金支出</t>
  </si>
  <si>
    <t xml:space="preserve">    中央特别国债经营基金财务支出</t>
  </si>
  <si>
    <t xml:space="preserve">  抗疫特别国债财务基金支出</t>
  </si>
  <si>
    <t>4</t>
    <phoneticPr fontId="2" type="noConversion"/>
  </si>
  <si>
    <t>5-8</t>
    <phoneticPr fontId="2" type="noConversion"/>
  </si>
  <si>
    <t>决算02表</t>
    <phoneticPr fontId="2" type="noConversion"/>
  </si>
  <si>
    <t>决算03表</t>
    <phoneticPr fontId="2" type="noConversion"/>
  </si>
  <si>
    <t>决算04-1表</t>
    <phoneticPr fontId="2" type="noConversion"/>
  </si>
  <si>
    <t>决算04-2表</t>
    <phoneticPr fontId="2" type="noConversion"/>
  </si>
  <si>
    <t>决算04-3表</t>
    <phoneticPr fontId="2" type="noConversion"/>
  </si>
  <si>
    <t>决算05-1表</t>
    <phoneticPr fontId="2" type="noConversion"/>
  </si>
  <si>
    <t>决算05-2表</t>
    <phoneticPr fontId="2" type="noConversion"/>
  </si>
  <si>
    <t>决算05-3表</t>
    <phoneticPr fontId="2" type="noConversion"/>
  </si>
  <si>
    <t>决算06-1表</t>
    <phoneticPr fontId="2" type="noConversion"/>
  </si>
  <si>
    <t>决算06-2表</t>
    <phoneticPr fontId="2" type="noConversion"/>
  </si>
  <si>
    <t>决算06-3表</t>
    <phoneticPr fontId="2" type="noConversion"/>
  </si>
  <si>
    <t>决算07表</t>
    <phoneticPr fontId="2" type="noConversion"/>
  </si>
  <si>
    <t>决算08表</t>
    <phoneticPr fontId="2" type="noConversion"/>
  </si>
  <si>
    <t>决算09-1表</t>
    <phoneticPr fontId="2" type="noConversion"/>
  </si>
  <si>
    <t>决算09-2表</t>
    <phoneticPr fontId="2" type="noConversion"/>
  </si>
  <si>
    <t>决算09-3表</t>
    <phoneticPr fontId="2" type="noConversion"/>
  </si>
  <si>
    <t>决算10-1表</t>
    <phoneticPr fontId="2" type="noConversion"/>
  </si>
  <si>
    <t>决算10-2表</t>
    <phoneticPr fontId="2" type="noConversion"/>
  </si>
  <si>
    <t>决算10-3表</t>
    <phoneticPr fontId="2" type="noConversion"/>
  </si>
  <si>
    <t>决算13表</t>
    <phoneticPr fontId="2" type="noConversion"/>
  </si>
  <si>
    <t>决算14表</t>
    <phoneticPr fontId="2" type="noConversion"/>
  </si>
  <si>
    <t>决算15表</t>
    <phoneticPr fontId="2" type="noConversion"/>
  </si>
  <si>
    <t>决算16表</t>
    <phoneticPr fontId="2" type="noConversion"/>
  </si>
  <si>
    <t>2021年度昌吉回族自治州本级（农业园区）一般公共预算收支决算平衡表</t>
    <phoneticPr fontId="2" type="noConversion"/>
  </si>
  <si>
    <t>决算04-2表</t>
    <phoneticPr fontId="2" type="noConversion"/>
  </si>
  <si>
    <t xml:space="preserve">    其他返还性收入</t>
    <phoneticPr fontId="2" type="noConversion"/>
  </si>
  <si>
    <t xml:space="preserve">    其他返还性支出</t>
    <phoneticPr fontId="2" type="noConversion"/>
  </si>
  <si>
    <t xml:space="preserve">    城乡居民基本医疗保险转移支付支出</t>
    <phoneticPr fontId="2" type="noConversion"/>
  </si>
  <si>
    <t xml:space="preserve">    边境地区转移支付收入</t>
    <phoneticPr fontId="2" type="noConversion"/>
  </si>
  <si>
    <t xml:space="preserve">    边境地区转移支付支出</t>
    <phoneticPr fontId="2" type="noConversion"/>
  </si>
  <si>
    <t xml:space="preserve">    医疗卫生共同财政事权转移支付收入  </t>
    <phoneticPr fontId="2" type="noConversion"/>
  </si>
  <si>
    <t xml:space="preserve">    医疗卫生共同财政事权转移支付支出  </t>
    <phoneticPr fontId="2" type="noConversion"/>
  </si>
  <si>
    <t xml:space="preserve">    粮油物资储备共同财政事权转移支付收入  </t>
    <phoneticPr fontId="2" type="noConversion"/>
  </si>
  <si>
    <t xml:space="preserve">    灾害防治及应急管理共同财政事权转移支付收入 </t>
    <phoneticPr fontId="2" type="noConversion"/>
  </si>
  <si>
    <t xml:space="preserve">    灾害防治及应急管理共同财政事权转移支付支出</t>
    <phoneticPr fontId="2" type="noConversion"/>
  </si>
  <si>
    <t xml:space="preserve">    文化旅游体育与传媒</t>
    <phoneticPr fontId="2" type="noConversion"/>
  </si>
  <si>
    <t xml:space="preserve">    卫生健康</t>
    <phoneticPr fontId="2" type="noConversion"/>
  </si>
  <si>
    <t xml:space="preserve">    卫生健康</t>
    <phoneticPr fontId="2" type="noConversion"/>
  </si>
  <si>
    <t xml:space="preserve">    自然资源海洋气象等</t>
    <phoneticPr fontId="2" type="noConversion"/>
  </si>
  <si>
    <t xml:space="preserve">  从政府性基金预算调入</t>
    <phoneticPr fontId="2" type="noConversion"/>
  </si>
  <si>
    <t xml:space="preserve">  从国有资本经营预算调入</t>
    <phoneticPr fontId="2" type="noConversion"/>
  </si>
  <si>
    <t xml:space="preserve">  从其他资金调入</t>
    <phoneticPr fontId="2" type="noConversion"/>
  </si>
  <si>
    <t>债务转贷收入</t>
    <phoneticPr fontId="2" type="noConversion"/>
  </si>
  <si>
    <t xml:space="preserve">  地方政府一般债务转贷收入</t>
    <phoneticPr fontId="2" type="noConversion"/>
  </si>
  <si>
    <t xml:space="preserve">    地方政府一般债券转贷支出</t>
    <phoneticPr fontId="2" type="noConversion"/>
  </si>
  <si>
    <t xml:space="preserve">    地方政府向外国政府借款转贷支出</t>
    <phoneticPr fontId="2" type="noConversion"/>
  </si>
  <si>
    <t xml:space="preserve">      地方政府向外国政府借款转贷收入</t>
    <phoneticPr fontId="2" type="noConversion"/>
  </si>
  <si>
    <t xml:space="preserve">    地方政府向国际组织借款转贷支出</t>
    <phoneticPr fontId="2" type="noConversion"/>
  </si>
  <si>
    <t xml:space="preserve">      地方政府向国际组织借款转贷收入</t>
    <phoneticPr fontId="2" type="noConversion"/>
  </si>
  <si>
    <t xml:space="preserve">    地方政府其他一般债券转贷支出</t>
    <phoneticPr fontId="2" type="noConversion"/>
  </si>
  <si>
    <t xml:space="preserve">      地方政府其他一般债券转贷收入</t>
    <phoneticPr fontId="2" type="noConversion"/>
  </si>
  <si>
    <t>安排预算稳定调节基金</t>
    <phoneticPr fontId="2" type="noConversion"/>
  </si>
  <si>
    <t>动用预算稳定调节基金</t>
    <phoneticPr fontId="2" type="noConversion"/>
  </si>
  <si>
    <t xml:space="preserve">  粮油物资事务</t>
  </si>
  <si>
    <t>安排预算稳定调节基金</t>
  </si>
  <si>
    <t>2021年度昌吉回族自治州本级（农业园区）一般公共预算支出预算变动及结余、结转情况表</t>
    <phoneticPr fontId="2" type="noConversion"/>
  </si>
  <si>
    <t>2021年度昌吉回族自治州本级（农业园区）政府性基金支出预算变动情况表</t>
    <phoneticPr fontId="2" type="noConversion"/>
  </si>
  <si>
    <t>2021年度昌吉回族自治州本级（准东开发区）政府性基金支出预算变动情况表</t>
    <phoneticPr fontId="2" type="noConversion"/>
  </si>
  <si>
    <t>决算06-2表</t>
    <phoneticPr fontId="2" type="noConversion"/>
  </si>
  <si>
    <t>决算06-3表</t>
    <phoneticPr fontId="2" type="noConversion"/>
  </si>
  <si>
    <t>决算09-2表</t>
    <phoneticPr fontId="2" type="noConversion"/>
  </si>
  <si>
    <t>决算09-3表</t>
    <phoneticPr fontId="2" type="noConversion"/>
  </si>
  <si>
    <t xml:space="preserve">    其他返还性收入</t>
    <phoneticPr fontId="2" type="noConversion"/>
  </si>
  <si>
    <t xml:space="preserve">    边境地区转移支付收入</t>
    <phoneticPr fontId="2" type="noConversion"/>
  </si>
  <si>
    <t xml:space="preserve">    医疗卫生共同财政事权转移支付收入  </t>
    <phoneticPr fontId="2" type="noConversion"/>
  </si>
  <si>
    <t xml:space="preserve">    粮油物资储备共同财政事权转移支付收入  </t>
    <phoneticPr fontId="2" type="noConversion"/>
  </si>
  <si>
    <t xml:space="preserve">    灾害防治及应急管理共同财政事权转移支付收入 </t>
    <phoneticPr fontId="2" type="noConversion"/>
  </si>
  <si>
    <t xml:space="preserve">    资源勘探工业信息等</t>
    <phoneticPr fontId="2" type="noConversion"/>
  </si>
  <si>
    <t xml:space="preserve">    灾害防治及应急管理</t>
    <phoneticPr fontId="2" type="noConversion"/>
  </si>
  <si>
    <t>9-12</t>
    <phoneticPr fontId="2" type="noConversion"/>
  </si>
  <si>
    <t>13-16</t>
    <phoneticPr fontId="2" type="noConversion"/>
  </si>
  <si>
    <t>17</t>
    <phoneticPr fontId="2" type="noConversion"/>
  </si>
  <si>
    <t>18</t>
    <phoneticPr fontId="2" type="noConversion"/>
  </si>
  <si>
    <t>19</t>
    <phoneticPr fontId="2" type="noConversion"/>
  </si>
  <si>
    <t>20-26</t>
    <phoneticPr fontId="2" type="noConversion"/>
  </si>
  <si>
    <t>27-33</t>
    <phoneticPr fontId="2" type="noConversion"/>
  </si>
  <si>
    <t>34-40</t>
    <phoneticPr fontId="2" type="noConversion"/>
  </si>
  <si>
    <t>41-42</t>
    <phoneticPr fontId="2" type="noConversion"/>
  </si>
  <si>
    <t>43</t>
    <phoneticPr fontId="2" type="noConversion"/>
  </si>
  <si>
    <t>44-45</t>
    <phoneticPr fontId="2" type="noConversion"/>
  </si>
  <si>
    <t>46-47</t>
    <phoneticPr fontId="2" type="noConversion"/>
  </si>
  <si>
    <t>48-49</t>
    <phoneticPr fontId="2" type="noConversion"/>
  </si>
  <si>
    <t>50</t>
    <phoneticPr fontId="2" type="noConversion"/>
  </si>
  <si>
    <t>51</t>
    <phoneticPr fontId="2" type="noConversion"/>
  </si>
  <si>
    <t>52</t>
    <phoneticPr fontId="2" type="noConversion"/>
  </si>
  <si>
    <t>53-54</t>
    <phoneticPr fontId="2" type="noConversion"/>
  </si>
  <si>
    <t>55</t>
    <phoneticPr fontId="2" type="noConversion"/>
  </si>
  <si>
    <t>56</t>
    <phoneticPr fontId="2" type="noConversion"/>
  </si>
  <si>
    <t>57</t>
    <phoneticPr fontId="2" type="noConversion"/>
  </si>
  <si>
    <t>58</t>
    <phoneticPr fontId="2" type="noConversion"/>
  </si>
  <si>
    <t>59</t>
    <phoneticPr fontId="2" type="noConversion"/>
  </si>
  <si>
    <t>60</t>
    <phoneticPr fontId="2" type="noConversion"/>
  </si>
  <si>
    <t xml:space="preserve">                       2021年度昌吉回族自治州本级政府性基金收支决算总表                                                             2021年度昌吉回族自治州本级政府性基金收支决算总表</t>
    <phoneticPr fontId="2" type="noConversion"/>
  </si>
  <si>
    <r>
      <t>2021</t>
    </r>
    <r>
      <rPr>
        <b/>
        <sz val="40"/>
        <rFont val="方正小标宋_GBK"/>
        <family val="4"/>
        <charset val="134"/>
      </rPr>
      <t>年昌吉州本级决算</t>
    </r>
    <phoneticPr fontId="2" type="noConversion"/>
  </si>
  <si>
    <t>一、失业保险基金收入</t>
    <phoneticPr fontId="2" type="noConversion"/>
  </si>
  <si>
    <t>二、职工基本医疗保险基金收入</t>
    <phoneticPr fontId="2" type="noConversion"/>
  </si>
  <si>
    <t>三、机关事业单位基本养老保险基金收入</t>
    <phoneticPr fontId="2" type="noConversion"/>
  </si>
  <si>
    <t>四、城乡居民基本医疗保险基金收入</t>
    <phoneticPr fontId="2" type="noConversion"/>
  </si>
  <si>
    <t>昌吉州本级社会保险基金收入合计</t>
    <phoneticPr fontId="13" type="noConversion"/>
  </si>
  <si>
    <t>一、失业保险基金支出</t>
    <phoneticPr fontId="2" type="noConversion"/>
  </si>
  <si>
    <t>二、职工基本医疗保险基金支出</t>
    <phoneticPr fontId="2" type="noConversion"/>
  </si>
  <si>
    <t>三、机关事业单位基本养老保险基金支出</t>
    <phoneticPr fontId="2" type="noConversion"/>
  </si>
  <si>
    <t>四、城乡居民基本医疗保险基金支出</t>
    <phoneticPr fontId="2" type="noConversion"/>
  </si>
  <si>
    <t>一、失业保险基金收入</t>
    <phoneticPr fontId="13" type="noConversion"/>
  </si>
  <si>
    <t>二、职工基本医疗保险基金收入</t>
    <phoneticPr fontId="13" type="noConversion"/>
  </si>
  <si>
    <t>三、机关事业单位基本养老保险基金收入</t>
    <phoneticPr fontId="13" type="noConversion"/>
  </si>
  <si>
    <t>四、城乡居民基本医疗保险基金收入</t>
    <phoneticPr fontId="13" type="noConversion"/>
  </si>
  <si>
    <t>昌吉州本级社会保险基金支出合计</t>
    <phoneticPr fontId="13" type="noConversion"/>
  </si>
  <si>
    <t>二、职工基本医疗保险支出</t>
    <phoneticPr fontId="13" type="noConversion"/>
  </si>
  <si>
    <t>一、失业保险基金支出</t>
    <phoneticPr fontId="13" type="noConversion"/>
  </si>
  <si>
    <t>三、机关事业单位基本养老保险基金支出</t>
    <phoneticPr fontId="13" type="noConversion"/>
  </si>
  <si>
    <t>四、城乡居民基本医疗保险基金支出</t>
    <phoneticPr fontId="13" type="noConversion"/>
  </si>
  <si>
    <t>一、失业保险基金末累计结余</t>
    <phoneticPr fontId="13" type="noConversion"/>
  </si>
  <si>
    <t>二、职工基本医疗保险末累计结余</t>
    <phoneticPr fontId="13" type="noConversion"/>
  </si>
  <si>
    <t>三、机关事业单位基本养老保险基末累计结余</t>
    <phoneticPr fontId="13" type="noConversion"/>
  </si>
  <si>
    <t>自治州第十六届人民代表大会
常务委员会第四次会议文件</t>
    <phoneticPr fontId="2" type="noConversion"/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</si>
</sst>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0_ "/>
    <numFmt numFmtId="177" formatCode="0.0%"/>
    <numFmt numFmtId="178" formatCode="0_);[Red]\(0\)"/>
    <numFmt numFmtId="179" formatCode="#,##0.00_ ;[Red]\-#,##0.00\ "/>
    <numFmt numFmtId="180" formatCode="_ * #,##0.0_ ;_ * \-#,##0.0_ ;_ * &quot;-&quot;??_ ;_ @_ "/>
    <numFmt numFmtId="181" formatCode="_ * #,##0_ ;_ * \-#,##0_ ;_ * &quot;-&quot;??_ ;_ @_ "/>
  </numFmts>
  <fonts count="42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2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b/>
      <sz val="22"/>
      <name val="楷体_GB2312"/>
      <family val="3"/>
      <charset val="134"/>
    </font>
    <font>
      <b/>
      <sz val="24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3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8"/>
      <name val="宋体"/>
      <family val="3"/>
      <charset val="134"/>
    </font>
    <font>
      <sz val="20"/>
      <name val="方正小标宋_GBK"/>
      <family val="4"/>
      <charset val="134"/>
    </font>
    <font>
      <sz val="20"/>
      <name val="方正小标宋_GBK"/>
      <family val="4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0"/>
      <name val="Arial Unicode MS"/>
      <family val="2"/>
      <charset val="134"/>
    </font>
    <font>
      <b/>
      <sz val="11"/>
      <name val="宋体"/>
      <family val="3"/>
      <charset val="134"/>
    </font>
    <font>
      <sz val="11"/>
      <name val="Arial Unicode MS"/>
      <family val="2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40"/>
      <name val="方正小标宋_GBK"/>
      <family val="4"/>
      <charset val="134"/>
    </font>
    <font>
      <b/>
      <sz val="13"/>
      <name val="Times New Roman"/>
      <family val="1"/>
    </font>
    <font>
      <sz val="12"/>
      <name val="Times New Roman"/>
      <family val="1"/>
    </font>
    <font>
      <b/>
      <sz val="40"/>
      <name val="Times New Roman"/>
      <family val="1"/>
    </font>
    <font>
      <b/>
      <sz val="28"/>
      <name val="Times New Roman"/>
      <family val="1"/>
    </font>
    <font>
      <b/>
      <sz val="26"/>
      <name val="Times New Roman"/>
      <family val="1"/>
    </font>
    <font>
      <sz val="11"/>
      <name val="Times New Roman"/>
      <family val="1"/>
    </font>
    <font>
      <b/>
      <sz val="22"/>
      <name val="Times New Roman"/>
      <family val="1"/>
    </font>
    <font>
      <sz val="9"/>
      <name val="宋体"/>
      <family val="3"/>
      <charset val="134"/>
    </font>
    <font>
      <sz val="10"/>
      <name val="Arial Unicode MS"/>
      <family val="2"/>
      <charset val="134"/>
    </font>
    <font>
      <sz val="20"/>
      <name val="方正小标宋_GBK"/>
      <family val="4"/>
      <charset val="134"/>
    </font>
    <font>
      <sz val="10"/>
      <color indexed="81"/>
      <name val="宋体"/>
      <family val="3"/>
      <charset val="134"/>
    </font>
    <font>
      <b/>
      <sz val="10"/>
      <color indexed="81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Arial Unicode MS"/>
      <family val="2"/>
      <charset val="134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mediumGray">
        <fgColor indexed="9"/>
        <bgColor indexed="75"/>
      </patternFill>
    </fill>
    <fill>
      <patternFill patternType="solid">
        <fgColor indexed="9"/>
        <bgColor indexed="64"/>
      </patternFill>
    </fill>
    <fill>
      <patternFill patternType="solid">
        <fgColor theme="0"/>
      </patternFill>
    </fill>
    <fill>
      <patternFill patternType="mediumGray">
        <fgColor indexed="9"/>
        <b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19" fillId="0" borderId="0"/>
    <xf numFmtId="0" fontId="1" fillId="0" borderId="0"/>
  </cellStyleXfs>
  <cellXfs count="298">
    <xf numFmtId="0" fontId="0" fillId="0" borderId="0" xfId="0">
      <alignment vertical="center"/>
    </xf>
    <xf numFmtId="0" fontId="5" fillId="0" borderId="0" xfId="0" applyNumberFormat="1" applyFont="1" applyFill="1" applyAlignment="1" applyProtection="1">
      <alignment horizontal="centerContinuous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1" fillId="0" borderId="0" xfId="1"/>
    <xf numFmtId="3" fontId="6" fillId="4" borderId="1" xfId="1" applyNumberFormat="1" applyFont="1" applyFill="1" applyBorder="1" applyAlignment="1" applyProtection="1">
      <alignment horizontal="right" vertical="center"/>
    </xf>
    <xf numFmtId="3" fontId="6" fillId="3" borderId="1" xfId="1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vertical="center"/>
    </xf>
    <xf numFmtId="0" fontId="1" fillId="2" borderId="0" xfId="1" applyFill="1"/>
    <xf numFmtId="0" fontId="6" fillId="0" borderId="3" xfId="1" applyNumberFormat="1" applyFont="1" applyFill="1" applyBorder="1" applyAlignment="1" applyProtection="1">
      <alignment vertical="center"/>
    </xf>
    <xf numFmtId="0" fontId="1" fillId="0" borderId="0" xfId="1" applyFill="1"/>
    <xf numFmtId="0" fontId="1" fillId="0" borderId="0" xfId="2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3" fontId="6" fillId="3" borderId="3" xfId="1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left" vertical="center"/>
    </xf>
    <xf numFmtId="0" fontId="10" fillId="0" borderId="1" xfId="1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left" vertical="center"/>
    </xf>
    <xf numFmtId="3" fontId="6" fillId="0" borderId="1" xfId="2" applyNumberFormat="1" applyFont="1" applyFill="1" applyBorder="1" applyAlignment="1" applyProtection="1">
      <alignment horizontal="left" vertical="center"/>
    </xf>
    <xf numFmtId="0" fontId="10" fillId="0" borderId="1" xfId="2" applyNumberFormat="1" applyFont="1" applyFill="1" applyBorder="1" applyAlignment="1" applyProtection="1">
      <alignment horizontal="center" vertical="center"/>
    </xf>
    <xf numFmtId="3" fontId="6" fillId="0" borderId="1" xfId="1" applyNumberFormat="1" applyFont="1" applyFill="1" applyBorder="1" applyAlignment="1" applyProtection="1">
      <alignment horizontal="left" vertical="center" wrapText="1"/>
    </xf>
    <xf numFmtId="176" fontId="6" fillId="0" borderId="1" xfId="1" applyNumberFormat="1" applyFont="1" applyFill="1" applyBorder="1" applyAlignment="1" applyProtection="1">
      <alignment horizontal="right" vertical="center"/>
    </xf>
    <xf numFmtId="0" fontId="10" fillId="0" borderId="1" xfId="1" applyNumberFormat="1" applyFont="1" applyFill="1" applyBorder="1" applyAlignment="1" applyProtection="1">
      <alignment horizontal="center" vertical="center" shrinkToFit="1"/>
    </xf>
    <xf numFmtId="3" fontId="10" fillId="0" borderId="1" xfId="1" applyNumberFormat="1" applyFont="1" applyFill="1" applyBorder="1" applyAlignment="1" applyProtection="1">
      <alignment horizontal="center" vertical="center" shrinkToFit="1"/>
    </xf>
    <xf numFmtId="0" fontId="11" fillId="0" borderId="1" xfId="2" applyNumberFormat="1" applyFont="1" applyFill="1" applyBorder="1" applyAlignment="1" applyProtection="1">
      <alignment horizontal="left" vertical="center"/>
    </xf>
    <xf numFmtId="176" fontId="1" fillId="0" borderId="0" xfId="2" applyNumberFormat="1"/>
    <xf numFmtId="3" fontId="0" fillId="0" borderId="0" xfId="5" applyNumberFormat="1" applyFont="1" applyFill="1" applyAlignment="1" applyProtection="1">
      <alignment horizontal="right" vertical="center"/>
    </xf>
    <xf numFmtId="3" fontId="0" fillId="3" borderId="3" xfId="5" applyNumberFormat="1" applyFont="1" applyFill="1" applyBorder="1" applyAlignment="1" applyProtection="1">
      <alignment horizontal="center" vertical="center"/>
    </xf>
    <xf numFmtId="3" fontId="0" fillId="3" borderId="1" xfId="5" applyNumberFormat="1" applyFont="1" applyFill="1" applyBorder="1" applyAlignment="1" applyProtection="1">
      <alignment horizontal="center" vertical="center"/>
    </xf>
    <xf numFmtId="3" fontId="0" fillId="4" borderId="3" xfId="5" applyNumberFormat="1" applyFont="1" applyFill="1" applyBorder="1" applyAlignment="1" applyProtection="1">
      <alignment horizontal="right" vertical="center"/>
    </xf>
    <xf numFmtId="3" fontId="0" fillId="4" borderId="1" xfId="5" applyNumberFormat="1" applyFont="1" applyFill="1" applyBorder="1" applyAlignment="1" applyProtection="1">
      <alignment horizontal="right" vertical="center"/>
    </xf>
    <xf numFmtId="3" fontId="0" fillId="0" borderId="3" xfId="5" applyNumberFormat="1" applyFont="1" applyFill="1" applyBorder="1" applyAlignment="1" applyProtection="1">
      <alignment horizontal="right" vertical="center"/>
    </xf>
    <xf numFmtId="3" fontId="0" fillId="0" borderId="1" xfId="5" applyNumberFormat="1" applyFont="1" applyFill="1" applyBorder="1" applyAlignment="1" applyProtection="1">
      <alignment horizontal="right" vertical="center"/>
    </xf>
    <xf numFmtId="3" fontId="0" fillId="0" borderId="0" xfId="5" applyNumberFormat="1" applyFont="1" applyFill="1" applyAlignment="1" applyProtection="1"/>
    <xf numFmtId="0" fontId="1" fillId="0" borderId="0" xfId="5"/>
    <xf numFmtId="3" fontId="0" fillId="0" borderId="0" xfId="1" applyNumberFormat="1" applyFont="1" applyFill="1" applyAlignment="1" applyProtection="1"/>
    <xf numFmtId="0" fontId="0" fillId="5" borderId="0" xfId="0" applyFill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178" fontId="14" fillId="0" borderId="0" xfId="0" applyNumberFormat="1" applyFont="1" applyFill="1" applyBorder="1" applyAlignment="1">
      <alignment horizontal="center" vertical="center" wrapText="1"/>
    </xf>
    <xf numFmtId="178" fontId="0" fillId="0" borderId="0" xfId="0" applyNumberFormat="1" applyFill="1" applyBorder="1" applyAlignment="1">
      <alignment horizontal="center" vertical="center"/>
    </xf>
    <xf numFmtId="9" fontId="0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178" fontId="0" fillId="0" borderId="0" xfId="0" applyNumberFormat="1" applyFill="1" applyBorder="1" applyAlignment="1">
      <alignment horizontal="center" vertical="center" wrapText="1"/>
    </xf>
    <xf numFmtId="178" fontId="0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178" fontId="0" fillId="0" borderId="0" xfId="0" applyNumberFormat="1" applyFill="1" applyAlignment="1">
      <alignment horizontal="center" vertical="center"/>
    </xf>
    <xf numFmtId="178" fontId="0" fillId="0" borderId="0" xfId="0" applyNumberForma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176" fontId="20" fillId="0" borderId="0" xfId="2" applyNumberFormat="1" applyFont="1"/>
    <xf numFmtId="0" fontId="18" fillId="0" borderId="1" xfId="1" applyNumberFormat="1" applyFont="1" applyFill="1" applyBorder="1" applyAlignment="1" applyProtection="1">
      <alignment horizontal="left" vertical="center"/>
    </xf>
    <xf numFmtId="3" fontId="18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1" applyNumberFormat="1" applyFont="1" applyFill="1" applyBorder="1" applyAlignment="1" applyProtection="1">
      <alignment vertical="center"/>
    </xf>
    <xf numFmtId="176" fontId="6" fillId="0" borderId="1" xfId="1" applyNumberFormat="1" applyFont="1" applyFill="1" applyBorder="1" applyAlignment="1" applyProtection="1">
      <alignment horizontal="left" vertical="center" wrapText="1"/>
    </xf>
    <xf numFmtId="10" fontId="1" fillId="0" borderId="0" xfId="7" applyNumberFormat="1" applyAlignment="1"/>
    <xf numFmtId="177" fontId="0" fillId="0" borderId="0" xfId="7" applyNumberFormat="1" applyFont="1" applyFill="1" applyAlignment="1" applyProtection="1">
      <alignment horizontal="right" vertical="center"/>
    </xf>
    <xf numFmtId="181" fontId="22" fillId="0" borderId="1" xfId="6" applyNumberFormat="1" applyFont="1" applyFill="1" applyBorder="1" applyAlignment="1" applyProtection="1">
      <alignment vertical="center"/>
    </xf>
    <xf numFmtId="181" fontId="22" fillId="0" borderId="1" xfId="6" applyNumberFormat="1" applyFont="1" applyFill="1" applyBorder="1" applyAlignment="1" applyProtection="1">
      <alignment horizontal="right" vertical="center"/>
    </xf>
    <xf numFmtId="181" fontId="22" fillId="0" borderId="1" xfId="6" applyNumberFormat="1" applyFont="1" applyFill="1" applyBorder="1" applyAlignment="1" applyProtection="1">
      <alignment horizontal="center" vertical="center"/>
    </xf>
    <xf numFmtId="0" fontId="18" fillId="0" borderId="1" xfId="2" applyNumberFormat="1" applyFont="1" applyFill="1" applyBorder="1" applyAlignment="1" applyProtection="1">
      <alignment horizontal="left" vertical="center"/>
    </xf>
    <xf numFmtId="3" fontId="18" fillId="0" borderId="1" xfId="2" applyNumberFormat="1" applyFont="1" applyFill="1" applyBorder="1" applyAlignment="1" applyProtection="1">
      <alignment horizontal="left" vertical="center"/>
    </xf>
    <xf numFmtId="176" fontId="22" fillId="0" borderId="1" xfId="1" applyNumberFormat="1" applyFont="1" applyFill="1" applyBorder="1" applyAlignment="1" applyProtection="1">
      <alignment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176" fontId="22" fillId="0" borderId="1" xfId="1" applyNumberFormat="1" applyFont="1" applyFill="1" applyBorder="1" applyAlignment="1" applyProtection="1">
      <alignment horizontal="right" vertical="center"/>
    </xf>
    <xf numFmtId="181" fontId="22" fillId="0" borderId="1" xfId="6" applyNumberFormat="1" applyFont="1" applyFill="1" applyBorder="1" applyAlignment="1" applyProtection="1">
      <alignment horizontal="right" vertical="center" wrapText="1"/>
    </xf>
    <xf numFmtId="181" fontId="24" fillId="0" borderId="1" xfId="6" applyNumberFormat="1" applyFont="1" applyFill="1" applyBorder="1" applyAlignment="1" applyProtection="1">
      <alignment horizontal="right" vertical="center"/>
    </xf>
    <xf numFmtId="181" fontId="24" fillId="0" borderId="1" xfId="6" applyNumberFormat="1" applyFont="1" applyFill="1" applyBorder="1" applyAlignment="1" applyProtection="1">
      <alignment horizontal="left" vertical="center"/>
    </xf>
    <xf numFmtId="3" fontId="20" fillId="0" borderId="1" xfId="1" applyNumberFormat="1" applyFont="1" applyFill="1" applyBorder="1" applyAlignment="1" applyProtection="1">
      <alignment horizontal="left" vertical="center"/>
    </xf>
    <xf numFmtId="3" fontId="20" fillId="0" borderId="3" xfId="1" applyNumberFormat="1" applyFont="1" applyFill="1" applyBorder="1" applyAlignment="1" applyProtection="1">
      <alignment vertical="center"/>
    </xf>
    <xf numFmtId="3" fontId="20" fillId="0" borderId="1" xfId="1" applyNumberFormat="1" applyFont="1" applyFill="1" applyBorder="1" applyAlignment="1" applyProtection="1">
      <alignment vertical="center"/>
    </xf>
    <xf numFmtId="3" fontId="20" fillId="0" borderId="9" xfId="1" applyNumberFormat="1" applyFont="1" applyFill="1" applyBorder="1" applyAlignment="1" applyProtection="1">
      <alignment vertical="center"/>
    </xf>
    <xf numFmtId="3" fontId="20" fillId="0" borderId="6" xfId="1" applyNumberFormat="1" applyFont="1" applyFill="1" applyBorder="1" applyAlignment="1" applyProtection="1">
      <alignment vertical="center"/>
    </xf>
    <xf numFmtId="3" fontId="20" fillId="0" borderId="5" xfId="1" applyNumberFormat="1" applyFont="1" applyFill="1" applyBorder="1" applyAlignment="1" applyProtection="1">
      <alignment vertical="center"/>
    </xf>
    <xf numFmtId="176" fontId="22" fillId="0" borderId="1" xfId="1" applyNumberFormat="1" applyFont="1" applyFill="1" applyBorder="1" applyAlignment="1" applyProtection="1"/>
    <xf numFmtId="0" fontId="6" fillId="0" borderId="1" xfId="1" applyNumberFormat="1" applyFont="1" applyFill="1" applyBorder="1" applyAlignment="1" applyProtection="1">
      <alignment vertical="center" wrapText="1"/>
    </xf>
    <xf numFmtId="176" fontId="6" fillId="0" borderId="1" xfId="1" applyNumberFormat="1" applyFont="1" applyFill="1" applyBorder="1" applyAlignment="1" applyProtection="1">
      <alignment horizontal="left" vertical="top" wrapText="1"/>
    </xf>
    <xf numFmtId="176" fontId="6" fillId="0" borderId="1" xfId="1" applyNumberFormat="1" applyFont="1" applyFill="1" applyBorder="1" applyAlignment="1" applyProtection="1">
      <alignment horizontal="left" vertical="top"/>
    </xf>
    <xf numFmtId="181" fontId="24" fillId="0" borderId="1" xfId="6" applyNumberFormat="1" applyFont="1" applyFill="1" applyBorder="1" applyAlignment="1">
      <alignment horizontal="right" vertical="center"/>
    </xf>
    <xf numFmtId="177" fontId="24" fillId="0" borderId="1" xfId="1" applyNumberFormat="1" applyFont="1" applyFill="1" applyBorder="1" applyAlignment="1">
      <alignment horizontal="right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justify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6" fillId="0" borderId="1" xfId="1" applyFont="1" applyFill="1" applyBorder="1" applyAlignment="1">
      <alignment horizontal="left" vertical="center" wrapText="1"/>
    </xf>
    <xf numFmtId="179" fontId="26" fillId="0" borderId="1" xfId="8" applyNumberFormat="1" applyFont="1" applyFill="1" applyBorder="1" applyAlignment="1">
      <alignment horizontal="left" vertical="center" wrapText="1"/>
    </xf>
    <xf numFmtId="178" fontId="26" fillId="0" borderId="1" xfId="1" applyNumberFormat="1" applyFont="1" applyFill="1" applyBorder="1" applyAlignment="1">
      <alignment horizontal="left" vertical="center" wrapText="1"/>
    </xf>
    <xf numFmtId="3" fontId="23" fillId="0" borderId="1" xfId="1" applyNumberFormat="1" applyFont="1" applyFill="1" applyBorder="1" applyAlignment="1" applyProtection="1">
      <alignment horizontal="center" vertical="center"/>
    </xf>
    <xf numFmtId="0" fontId="29" fillId="0" borderId="0" xfId="0" applyFont="1" applyFill="1" applyBorder="1">
      <alignment vertical="center"/>
    </xf>
    <xf numFmtId="0" fontId="29" fillId="0" borderId="0" xfId="0" applyFont="1" applyFill="1">
      <alignment vertical="center"/>
    </xf>
    <xf numFmtId="0" fontId="28" fillId="0" borderId="0" xfId="0" applyFont="1" applyFill="1" applyBorder="1" applyAlignment="1">
      <alignment vertical="center" wrapText="1"/>
    </xf>
    <xf numFmtId="0" fontId="29" fillId="0" borderId="0" xfId="0" applyNumberFormat="1" applyFont="1" applyFill="1" applyBorder="1" applyAlignment="1" applyProtection="1">
      <alignment vertical="center"/>
    </xf>
    <xf numFmtId="0" fontId="31" fillId="0" borderId="0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left" vertical="center"/>
    </xf>
    <xf numFmtId="0" fontId="33" fillId="0" borderId="0" xfId="0" applyNumberFormat="1" applyFont="1" applyFill="1" applyBorder="1" applyAlignment="1" applyProtection="1">
      <alignment vertical="center"/>
    </xf>
    <xf numFmtId="0" fontId="33" fillId="0" borderId="0" xfId="0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left" vertical="center" wrapText="1" indent="1"/>
    </xf>
    <xf numFmtId="0" fontId="1" fillId="0" borderId="0" xfId="1" applyAlignment="1">
      <alignment wrapText="1"/>
    </xf>
    <xf numFmtId="3" fontId="6" fillId="3" borderId="3" xfId="1" applyNumberFormat="1" applyFont="1" applyFill="1" applyBorder="1" applyAlignment="1" applyProtection="1">
      <alignment horizontal="right" vertical="center" wrapText="1"/>
    </xf>
    <xf numFmtId="3" fontId="6" fillId="3" borderId="1" xfId="1" applyNumberFormat="1" applyFont="1" applyFill="1" applyBorder="1" applyAlignment="1" applyProtection="1">
      <alignment horizontal="right" vertical="center" wrapText="1"/>
    </xf>
    <xf numFmtId="0" fontId="1" fillId="0" borderId="1" xfId="2" applyBorder="1"/>
    <xf numFmtId="3" fontId="4" fillId="0" borderId="1" xfId="1" applyNumberFormat="1" applyFont="1" applyFill="1" applyBorder="1" applyAlignment="1" applyProtection="1">
      <alignment horizontal="center" vertical="center"/>
    </xf>
    <xf numFmtId="3" fontId="4" fillId="0" borderId="1" xfId="5" applyNumberFormat="1" applyFont="1" applyFill="1" applyBorder="1" applyAlignment="1" applyProtection="1">
      <alignment horizontal="center" vertical="center"/>
    </xf>
    <xf numFmtId="3" fontId="4" fillId="0" borderId="1" xfId="5" applyNumberFormat="1" applyFont="1" applyFill="1" applyBorder="1" applyAlignment="1" applyProtection="1">
      <alignment horizontal="left" vertical="center"/>
    </xf>
    <xf numFmtId="3" fontId="4" fillId="0" borderId="5" xfId="5" applyNumberFormat="1" applyFont="1" applyFill="1" applyBorder="1" applyAlignment="1" applyProtection="1">
      <alignment horizontal="left" vertical="center"/>
    </xf>
    <xf numFmtId="3" fontId="6" fillId="0" borderId="1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vertical="center"/>
    </xf>
    <xf numFmtId="181" fontId="1" fillId="0" borderId="0" xfId="2" applyNumberFormat="1"/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22" fillId="0" borderId="1" xfId="1" applyNumberFormat="1" applyFont="1" applyFill="1" applyBorder="1" applyAlignment="1" applyProtection="1">
      <alignment vertical="center"/>
    </xf>
    <xf numFmtId="10" fontId="22" fillId="0" borderId="1" xfId="6" applyNumberFormat="1" applyFont="1" applyFill="1" applyBorder="1" applyAlignment="1" applyProtection="1">
      <alignment horizontal="right" vertical="center"/>
    </xf>
    <xf numFmtId="10" fontId="22" fillId="0" borderId="1" xfId="7" applyNumberFormat="1" applyFont="1" applyFill="1" applyBorder="1" applyAlignment="1" applyProtection="1">
      <alignment horizontal="right" vertical="center"/>
    </xf>
    <xf numFmtId="176" fontId="22" fillId="0" borderId="1" xfId="1" applyNumberFormat="1" applyFont="1" applyFill="1" applyBorder="1" applyAlignment="1" applyProtection="1">
      <alignment horizontal="left" vertical="top" wrapText="1"/>
    </xf>
    <xf numFmtId="176" fontId="22" fillId="0" borderId="1" xfId="1" applyNumberFormat="1" applyFont="1" applyFill="1" applyBorder="1" applyAlignment="1" applyProtection="1">
      <alignment horizontal="left" vertical="center"/>
    </xf>
    <xf numFmtId="0" fontId="6" fillId="6" borderId="1" xfId="1" applyNumberFormat="1" applyFont="1" applyFill="1" applyBorder="1" applyAlignment="1" applyProtection="1">
      <alignment vertical="center"/>
    </xf>
    <xf numFmtId="0" fontId="1" fillId="0" borderId="0" xfId="1"/>
    <xf numFmtId="0" fontId="6" fillId="0" borderId="1" xfId="1" applyNumberFormat="1" applyFont="1" applyFill="1" applyBorder="1" applyAlignment="1" applyProtection="1">
      <alignment horizontal="center" vertical="center"/>
    </xf>
    <xf numFmtId="0" fontId="6" fillId="6" borderId="1" xfId="1" applyNumberFormat="1" applyFont="1" applyFill="1" applyBorder="1" applyAlignment="1" applyProtection="1">
      <alignment horizontal="left" vertical="center"/>
    </xf>
    <xf numFmtId="0" fontId="1" fillId="8" borderId="0" xfId="1" applyFill="1"/>
    <xf numFmtId="0" fontId="6" fillId="0" borderId="1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181" fontId="22" fillId="6" borderId="1" xfId="6" applyNumberFormat="1" applyFont="1" applyFill="1" applyBorder="1" applyAlignment="1" applyProtection="1">
      <alignment vertical="center"/>
    </xf>
    <xf numFmtId="181" fontId="22" fillId="6" borderId="1" xfId="6" applyNumberFormat="1" applyFont="1" applyFill="1" applyBorder="1" applyAlignment="1" applyProtection="1">
      <alignment horizontal="right" vertical="center"/>
    </xf>
    <xf numFmtId="0" fontId="6" fillId="6" borderId="1" xfId="1" applyNumberFormat="1" applyFont="1" applyFill="1" applyBorder="1" applyAlignment="1" applyProtection="1">
      <alignment horizontal="center" vertical="center" wrapText="1"/>
    </xf>
    <xf numFmtId="181" fontId="22" fillId="0" borderId="1" xfId="1" applyNumberFormat="1" applyFont="1" applyFill="1" applyBorder="1" applyAlignment="1" applyProtection="1">
      <alignment horizontal="left" vertical="center"/>
    </xf>
    <xf numFmtId="3" fontId="22" fillId="7" borderId="1" xfId="0" applyNumberFormat="1" applyFont="1" applyFill="1" applyBorder="1" applyAlignment="1" applyProtection="1">
      <alignment horizontal="right" vertical="center"/>
    </xf>
    <xf numFmtId="0" fontId="0" fillId="0" borderId="0" xfId="10" applyFont="1"/>
    <xf numFmtId="0" fontId="4" fillId="0" borderId="1" xfId="10" applyNumberFormat="1" applyFont="1" applyFill="1" applyBorder="1" applyAlignment="1" applyProtection="1">
      <alignment horizontal="left" vertical="center"/>
    </xf>
    <xf numFmtId="0" fontId="0" fillId="0" borderId="0" xfId="10" applyFont="1" applyAlignment="1">
      <alignment horizontal="left"/>
    </xf>
    <xf numFmtId="3" fontId="0" fillId="0" borderId="0" xfId="10" applyNumberFormat="1" applyFont="1"/>
    <xf numFmtId="0" fontId="0" fillId="0" borderId="0" xfId="10" applyFont="1" applyAlignment="1">
      <alignment horizontal="right"/>
    </xf>
    <xf numFmtId="3" fontId="0" fillId="0" borderId="0" xfId="10" applyNumberFormat="1" applyFont="1" applyAlignment="1">
      <alignment horizontal="right"/>
    </xf>
    <xf numFmtId="0" fontId="1" fillId="0" borderId="0" xfId="10"/>
    <xf numFmtId="0" fontId="4" fillId="0" borderId="1" xfId="10" applyNumberFormat="1" applyFont="1" applyFill="1" applyBorder="1" applyAlignment="1" applyProtection="1">
      <alignment horizontal="center" vertical="center"/>
    </xf>
    <xf numFmtId="181" fontId="22" fillId="0" borderId="1" xfId="1" applyNumberFormat="1" applyFont="1" applyFill="1" applyBorder="1" applyAlignment="1" applyProtection="1">
      <alignment horizontal="right" vertical="center"/>
    </xf>
    <xf numFmtId="3" fontId="24" fillId="0" borderId="1" xfId="10" applyNumberFormat="1" applyFont="1" applyFill="1" applyBorder="1" applyAlignment="1" applyProtection="1">
      <alignment horizontal="right" vertical="center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22" fillId="0" borderId="1" xfId="1" applyNumberFormat="1" applyFont="1" applyFill="1" applyBorder="1" applyAlignment="1" applyProtection="1">
      <alignment horizontal="center" vertical="center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1" fillId="0" borderId="0" xfId="1" applyAlignment="1">
      <alignment vertical="center"/>
    </xf>
    <xf numFmtId="0" fontId="40" fillId="0" borderId="1" xfId="1" applyNumberFormat="1" applyFont="1" applyFill="1" applyBorder="1" applyAlignment="1" applyProtection="1">
      <alignment vertical="center"/>
    </xf>
    <xf numFmtId="0" fontId="40" fillId="0" borderId="1" xfId="1" applyNumberFormat="1" applyFont="1" applyFill="1" applyBorder="1" applyAlignment="1" applyProtection="1">
      <alignment horizontal="center" vertical="center"/>
    </xf>
    <xf numFmtId="0" fontId="40" fillId="0" borderId="1" xfId="1" applyNumberFormat="1" applyFont="1" applyFill="1" applyBorder="1" applyAlignment="1" applyProtection="1">
      <alignment horizontal="left" vertical="center"/>
    </xf>
    <xf numFmtId="177" fontId="22" fillId="0" borderId="1" xfId="7" applyNumberFormat="1" applyFont="1" applyFill="1" applyBorder="1" applyAlignment="1" applyProtection="1">
      <alignment horizontal="right" vertical="center"/>
    </xf>
    <xf numFmtId="0" fontId="1" fillId="0" borderId="0" xfId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6" fillId="0" borderId="1" xfId="1" applyFont="1" applyBorder="1" applyAlignment="1">
      <alignment vertical="center" wrapText="1"/>
    </xf>
    <xf numFmtId="0" fontId="6" fillId="0" borderId="10" xfId="1" applyNumberFormat="1" applyFont="1" applyFill="1" applyBorder="1" applyAlignment="1" applyProtection="1">
      <alignment vertical="center"/>
    </xf>
    <xf numFmtId="0" fontId="18" fillId="0" borderId="0" xfId="1" applyNumberFormat="1" applyFont="1" applyFill="1" applyAlignment="1" applyProtection="1">
      <alignment vertical="center"/>
    </xf>
    <xf numFmtId="0" fontId="6" fillId="0" borderId="0" xfId="1" applyNumberFormat="1" applyFont="1" applyFill="1" applyAlignment="1" applyProtection="1">
      <alignment vertical="center"/>
    </xf>
    <xf numFmtId="3" fontId="6" fillId="0" borderId="0" xfId="5" applyNumberFormat="1" applyFont="1" applyFill="1" applyAlignment="1" applyProtection="1">
      <alignment vertical="center"/>
    </xf>
    <xf numFmtId="3" fontId="6" fillId="0" borderId="10" xfId="5" applyNumberFormat="1" applyFont="1" applyFill="1" applyBorder="1" applyAlignment="1" applyProtection="1">
      <alignment vertical="center"/>
    </xf>
    <xf numFmtId="3" fontId="4" fillId="0" borderId="1" xfId="5" applyNumberFormat="1" applyFont="1" applyFill="1" applyBorder="1" applyAlignment="1" applyProtection="1">
      <alignment horizontal="center" vertical="center" wrapText="1"/>
    </xf>
    <xf numFmtId="3" fontId="0" fillId="3" borderId="3" xfId="5" applyNumberFormat="1" applyFont="1" applyFill="1" applyBorder="1" applyAlignment="1" applyProtection="1">
      <alignment horizontal="center" vertical="center" wrapText="1"/>
    </xf>
    <xf numFmtId="3" fontId="0" fillId="3" borderId="1" xfId="5" applyNumberFormat="1" applyFont="1" applyFill="1" applyBorder="1" applyAlignment="1" applyProtection="1">
      <alignment horizontal="center" vertical="center" wrapText="1"/>
    </xf>
    <xf numFmtId="3" fontId="0" fillId="0" borderId="0" xfId="5" applyNumberFormat="1" applyFont="1" applyFill="1" applyAlignment="1" applyProtection="1">
      <alignment horizontal="right" vertical="center" wrapText="1"/>
    </xf>
    <xf numFmtId="178" fontId="25" fillId="0" borderId="1" xfId="1" applyNumberFormat="1" applyFont="1" applyFill="1" applyBorder="1" applyAlignment="1">
      <alignment horizontal="center" vertical="center" wrapText="1"/>
    </xf>
    <xf numFmtId="0" fontId="0" fillId="6" borderId="0" xfId="0" applyFill="1">
      <alignment vertical="center"/>
    </xf>
    <xf numFmtId="0" fontId="0" fillId="6" borderId="0" xfId="0" applyFill="1" applyAlignment="1">
      <alignment horizontal="center" vertical="center"/>
    </xf>
    <xf numFmtId="177" fontId="41" fillId="0" borderId="1" xfId="7" applyNumberFormat="1" applyFont="1" applyFill="1" applyBorder="1" applyAlignment="1" applyProtection="1">
      <alignment horizontal="right" vertical="center"/>
    </xf>
    <xf numFmtId="181" fontId="41" fillId="0" borderId="1" xfId="6" applyNumberFormat="1" applyFont="1" applyFill="1" applyBorder="1" applyAlignment="1" applyProtection="1">
      <alignment horizontal="right" vertical="center"/>
    </xf>
    <xf numFmtId="3" fontId="6" fillId="0" borderId="1" xfId="1" applyNumberFormat="1" applyFont="1" applyFill="1" applyBorder="1" applyAlignment="1" applyProtection="1">
      <alignment horizontal="center" vertical="center"/>
    </xf>
    <xf numFmtId="3" fontId="6" fillId="0" borderId="1" xfId="1" applyNumberFormat="1" applyFont="1" applyFill="1" applyBorder="1" applyAlignment="1" applyProtection="1">
      <alignment horizontal="center" vertical="center" wrapText="1"/>
    </xf>
    <xf numFmtId="0" fontId="6" fillId="6" borderId="1" xfId="1" applyNumberFormat="1" applyFont="1" applyFill="1" applyBorder="1" applyAlignment="1" applyProtection="1">
      <alignment horizontal="center" vertical="center"/>
    </xf>
    <xf numFmtId="0" fontId="10" fillId="9" borderId="1" xfId="0" applyNumberFormat="1" applyFont="1" applyFill="1" applyBorder="1" applyAlignment="1" applyProtection="1">
      <alignment horizontal="center" vertical="center"/>
    </xf>
    <xf numFmtId="3" fontId="6" fillId="9" borderId="1" xfId="0" applyNumberFormat="1" applyFont="1" applyFill="1" applyBorder="1" applyAlignment="1" applyProtection="1">
      <alignment horizontal="right" vertical="center"/>
    </xf>
    <xf numFmtId="0" fontId="10" fillId="9" borderId="1" xfId="0" applyNumberFormat="1" applyFont="1" applyFill="1" applyBorder="1" applyAlignment="1" applyProtection="1">
      <alignment vertical="center"/>
    </xf>
    <xf numFmtId="0" fontId="6" fillId="9" borderId="1" xfId="0" applyNumberFormat="1" applyFont="1" applyFill="1" applyBorder="1" applyAlignment="1" applyProtection="1">
      <alignment vertical="center"/>
    </xf>
    <xf numFmtId="3" fontId="6" fillId="10" borderId="1" xfId="0" applyNumberFormat="1" applyFont="1" applyFill="1" applyBorder="1" applyAlignment="1" applyProtection="1">
      <alignment horizontal="right" vertical="center"/>
    </xf>
    <xf numFmtId="0" fontId="0" fillId="9" borderId="1" xfId="0" applyNumberFormat="1" applyFont="1" applyFill="1" applyBorder="1" applyAlignment="1" applyProtection="1"/>
    <xf numFmtId="0" fontId="6" fillId="9" borderId="1" xfId="0" applyNumberFormat="1" applyFont="1" applyFill="1" applyBorder="1" applyAlignment="1" applyProtection="1">
      <alignment horizontal="left" vertical="center"/>
    </xf>
    <xf numFmtId="0" fontId="10" fillId="9" borderId="1" xfId="0" applyNumberFormat="1" applyFont="1" applyFill="1" applyBorder="1" applyAlignment="1" applyProtection="1">
      <alignment horizontal="left" vertical="center"/>
    </xf>
    <xf numFmtId="3" fontId="6" fillId="9" borderId="5" xfId="0" applyNumberFormat="1" applyFont="1" applyFill="1" applyBorder="1" applyAlignment="1" applyProtection="1">
      <alignment horizontal="right" vertical="center"/>
    </xf>
    <xf numFmtId="3" fontId="6" fillId="10" borderId="3" xfId="0" applyNumberFormat="1" applyFont="1" applyFill="1" applyBorder="1" applyAlignment="1" applyProtection="1">
      <alignment horizontal="right" vertical="center"/>
    </xf>
    <xf numFmtId="3" fontId="6" fillId="10" borderId="7" xfId="0" applyNumberFormat="1" applyFont="1" applyFill="1" applyBorder="1" applyAlignment="1" applyProtection="1">
      <alignment horizontal="right" vertical="center"/>
    </xf>
    <xf numFmtId="0" fontId="1" fillId="6" borderId="0" xfId="1" applyFill="1"/>
    <xf numFmtId="0" fontId="10" fillId="9" borderId="1" xfId="0" applyNumberFormat="1" applyFont="1" applyFill="1" applyBorder="1" applyAlignment="1" applyProtection="1">
      <alignment horizontal="center" vertical="center" wrapText="1"/>
    </xf>
    <xf numFmtId="3" fontId="6" fillId="9" borderId="1" xfId="0" applyNumberFormat="1" applyFont="1" applyFill="1" applyBorder="1" applyAlignment="1" applyProtection="1">
      <alignment horizontal="right" vertical="center" wrapText="1"/>
    </xf>
    <xf numFmtId="0" fontId="1" fillId="0" borderId="0" xfId="1" applyFill="1" applyAlignment="1">
      <alignment wrapText="1"/>
    </xf>
    <xf numFmtId="3" fontId="22" fillId="0" borderId="1" xfId="10" applyNumberFormat="1" applyFont="1" applyFill="1" applyBorder="1" applyAlignment="1" applyProtection="1">
      <alignment horizontal="right" vertical="center"/>
    </xf>
    <xf numFmtId="0" fontId="16" fillId="6" borderId="0" xfId="1" applyNumberFormat="1" applyFont="1" applyFill="1" applyAlignment="1" applyProtection="1">
      <alignment vertical="center"/>
    </xf>
    <xf numFmtId="0" fontId="6" fillId="6" borderId="10" xfId="1" applyNumberFormat="1" applyFont="1" applyFill="1" applyBorder="1" applyAlignment="1" applyProtection="1">
      <alignment horizontal="right" vertical="center"/>
    </xf>
    <xf numFmtId="0" fontId="18" fillId="6" borderId="1" xfId="1" applyNumberFormat="1" applyFont="1" applyFill="1" applyBorder="1" applyAlignment="1" applyProtection="1">
      <alignment horizontal="center" vertical="center" wrapText="1"/>
    </xf>
    <xf numFmtId="0" fontId="1" fillId="6" borderId="0" xfId="1" applyFill="1" applyAlignment="1">
      <alignment wrapText="1"/>
    </xf>
    <xf numFmtId="181" fontId="36" fillId="6" borderId="1" xfId="6" applyNumberFormat="1" applyFont="1" applyFill="1" applyBorder="1" applyAlignment="1" applyProtection="1">
      <alignment vertical="center"/>
    </xf>
    <xf numFmtId="181" fontId="36" fillId="6" borderId="1" xfId="6" applyNumberFormat="1" applyFont="1" applyFill="1" applyBorder="1" applyAlignment="1" applyProtection="1">
      <alignment horizontal="right" vertical="center"/>
    </xf>
    <xf numFmtId="180" fontId="1" fillId="6" borderId="0" xfId="6" applyNumberFormat="1" applyFill="1" applyAlignment="1">
      <alignment horizontal="center"/>
    </xf>
    <xf numFmtId="177" fontId="1" fillId="6" borderId="0" xfId="7" applyNumberFormat="1" applyFill="1" applyAlignment="1"/>
    <xf numFmtId="0" fontId="18" fillId="6" borderId="1" xfId="1" applyNumberFormat="1" applyFont="1" applyFill="1" applyBorder="1" applyAlignment="1" applyProtection="1">
      <alignment vertical="center"/>
    </xf>
    <xf numFmtId="3" fontId="10" fillId="6" borderId="1" xfId="1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left" vertical="center"/>
    </xf>
    <xf numFmtId="49" fontId="4" fillId="0" borderId="7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1"/>
    <xf numFmtId="0" fontId="6" fillId="6" borderId="1" xfId="1" applyNumberFormat="1" applyFont="1" applyFill="1" applyBorder="1" applyAlignment="1" applyProtection="1">
      <alignment horizontal="center" vertical="center"/>
    </xf>
    <xf numFmtId="3" fontId="4" fillId="0" borderId="5" xfId="5" applyNumberFormat="1" applyFont="1" applyFill="1" applyBorder="1" applyAlignment="1" applyProtection="1">
      <alignment horizontal="center" vertical="center"/>
    </xf>
    <xf numFmtId="181" fontId="24" fillId="0" borderId="1" xfId="6" applyNumberFormat="1" applyFont="1" applyFill="1" applyBorder="1" applyAlignment="1" applyProtection="1">
      <alignment horizontal="center" vertical="center"/>
    </xf>
    <xf numFmtId="10" fontId="24" fillId="0" borderId="1" xfId="10" applyNumberFormat="1" applyFont="1" applyFill="1" applyBorder="1" applyAlignment="1" applyProtection="1">
      <alignment horizontal="right" vertical="center"/>
    </xf>
    <xf numFmtId="0" fontId="12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 wrapText="1"/>
    </xf>
    <xf numFmtId="0" fontId="30" fillId="0" borderId="0" xfId="0" applyNumberFormat="1" applyFont="1" applyFill="1" applyBorder="1" applyAlignment="1" applyProtection="1">
      <alignment horizontal="center" vertical="center" wrapText="1"/>
    </xf>
    <xf numFmtId="0" fontId="30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34" fillId="0" borderId="0" xfId="0" applyNumberFormat="1" applyFont="1" applyFill="1" applyBorder="1" applyAlignment="1" applyProtection="1">
      <alignment horizontal="center" vertical="center"/>
    </xf>
    <xf numFmtId="57" fontId="34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 wrapText="1"/>
    </xf>
    <xf numFmtId="0" fontId="4" fillId="0" borderId="7" xfId="0" applyNumberFormat="1" applyFont="1" applyFill="1" applyBorder="1" applyAlignment="1" applyProtection="1">
      <alignment horizontal="left" vertical="center" wrapText="1"/>
    </xf>
    <xf numFmtId="0" fontId="4" fillId="0" borderId="13" xfId="0" applyNumberFormat="1" applyFont="1" applyFill="1" applyBorder="1" applyAlignment="1" applyProtection="1">
      <alignment horizontal="left" vertical="center" wrapText="1"/>
    </xf>
    <xf numFmtId="0" fontId="16" fillId="6" borderId="0" xfId="1" applyNumberFormat="1" applyFont="1" applyFill="1" applyAlignment="1" applyProtection="1">
      <alignment horizontal="center" vertical="center"/>
    </xf>
    <xf numFmtId="0" fontId="6" fillId="6" borderId="1" xfId="1" applyNumberFormat="1" applyFont="1" applyFill="1" applyBorder="1" applyAlignment="1" applyProtection="1">
      <alignment horizontal="center" vertical="center"/>
    </xf>
    <xf numFmtId="0" fontId="6" fillId="6" borderId="2" xfId="1" applyNumberFormat="1" applyFont="1" applyFill="1" applyBorder="1" applyAlignment="1" applyProtection="1">
      <alignment horizontal="center" vertical="center"/>
    </xf>
    <xf numFmtId="0" fontId="6" fillId="6" borderId="8" xfId="1" applyNumberFormat="1" applyFont="1" applyFill="1" applyBorder="1" applyAlignment="1" applyProtection="1">
      <alignment horizontal="center" vertical="center"/>
    </xf>
    <xf numFmtId="0" fontId="6" fillId="6" borderId="3" xfId="1" applyNumberFormat="1" applyFont="1" applyFill="1" applyBorder="1" applyAlignment="1" applyProtection="1">
      <alignment horizontal="center" vertical="center"/>
    </xf>
    <xf numFmtId="0" fontId="6" fillId="6" borderId="5" xfId="1" applyNumberFormat="1" applyFont="1" applyFill="1" applyBorder="1" applyAlignment="1" applyProtection="1">
      <alignment horizontal="center" vertical="center"/>
    </xf>
    <xf numFmtId="0" fontId="6" fillId="6" borderId="7" xfId="1" applyNumberFormat="1" applyFont="1" applyFill="1" applyBorder="1" applyAlignment="1" applyProtection="1">
      <alignment horizontal="center" vertical="center"/>
    </xf>
    <xf numFmtId="0" fontId="6" fillId="6" borderId="0" xfId="1" applyNumberFormat="1" applyFont="1" applyFill="1" applyBorder="1" applyAlignment="1" applyProtection="1">
      <alignment horizontal="right" vertical="center"/>
    </xf>
    <xf numFmtId="0" fontId="22" fillId="0" borderId="2" xfId="1" applyNumberFormat="1" applyFont="1" applyFill="1" applyBorder="1" applyAlignment="1" applyProtection="1">
      <alignment horizontal="center" vertical="center"/>
    </xf>
    <xf numFmtId="0" fontId="22" fillId="0" borderId="8" xfId="1" applyNumberFormat="1" applyFont="1" applyFill="1" applyBorder="1" applyAlignment="1" applyProtection="1">
      <alignment horizontal="center" vertical="center"/>
    </xf>
    <xf numFmtId="0" fontId="22" fillId="0" borderId="3" xfId="1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Alignment="1" applyProtection="1">
      <alignment horizontal="center" vertical="center"/>
    </xf>
    <xf numFmtId="0" fontId="18" fillId="0" borderId="0" xfId="1" applyNumberFormat="1" applyFont="1" applyFill="1" applyAlignment="1" applyProtection="1">
      <alignment horizontal="right" vertical="center"/>
    </xf>
    <xf numFmtId="0" fontId="6" fillId="0" borderId="0" xfId="1" applyNumberFormat="1" applyFont="1" applyFill="1" applyAlignment="1" applyProtection="1">
      <alignment horizontal="right" vertical="center"/>
    </xf>
    <xf numFmtId="0" fontId="6" fillId="0" borderId="11" xfId="1" applyFont="1" applyFill="1" applyBorder="1" applyAlignment="1">
      <alignment horizontal="left" vertical="top" wrapText="1"/>
    </xf>
    <xf numFmtId="0" fontId="40" fillId="0" borderId="1" xfId="1" applyNumberFormat="1" applyFont="1" applyFill="1" applyBorder="1" applyAlignment="1" applyProtection="1">
      <alignment horizontal="center" vertical="center"/>
    </xf>
    <xf numFmtId="0" fontId="18" fillId="0" borderId="11" xfId="1" applyFont="1" applyFill="1" applyBorder="1" applyAlignment="1">
      <alignment horizontal="left" vertical="top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16" fillId="0" borderId="0" xfId="2" applyNumberFormat="1" applyFont="1" applyFill="1" applyAlignment="1" applyProtection="1">
      <alignment horizontal="center" vertical="center"/>
    </xf>
    <xf numFmtId="0" fontId="6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Alignment="1" applyProtection="1">
      <alignment horizontal="right" vertical="center"/>
    </xf>
    <xf numFmtId="0" fontId="18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6" fillId="0" borderId="10" xfId="1" applyNumberFormat="1" applyFont="1" applyFill="1" applyBorder="1" applyAlignment="1" applyProtection="1">
      <alignment horizontal="right" vertical="center"/>
    </xf>
    <xf numFmtId="3" fontId="6" fillId="0" borderId="5" xfId="1" applyNumberFormat="1" applyFont="1" applyFill="1" applyBorder="1" applyAlignment="1" applyProtection="1">
      <alignment horizontal="center" vertical="center"/>
    </xf>
    <xf numFmtId="3" fontId="6" fillId="0" borderId="7" xfId="1" applyNumberFormat="1" applyFont="1" applyFill="1" applyBorder="1" applyAlignment="1" applyProtection="1">
      <alignment horizontal="center" vertical="center"/>
    </xf>
    <xf numFmtId="3" fontId="6" fillId="0" borderId="5" xfId="1" applyNumberFormat="1" applyFont="1" applyFill="1" applyBorder="1" applyAlignment="1" applyProtection="1">
      <alignment horizontal="center" vertical="center" wrapText="1"/>
    </xf>
    <xf numFmtId="3" fontId="6" fillId="0" borderId="7" xfId="1" applyNumberFormat="1" applyFont="1" applyFill="1" applyBorder="1" applyAlignment="1" applyProtection="1">
      <alignment horizontal="center" vertical="center" wrapText="1"/>
    </xf>
    <xf numFmtId="3" fontId="6" fillId="0" borderId="2" xfId="1" applyNumberFormat="1" applyFont="1" applyFill="1" applyBorder="1" applyAlignment="1" applyProtection="1">
      <alignment horizontal="center" vertical="center"/>
    </xf>
    <xf numFmtId="3" fontId="6" fillId="0" borderId="8" xfId="1" applyNumberFormat="1" applyFont="1" applyFill="1" applyBorder="1" applyAlignment="1" applyProtection="1">
      <alignment horizontal="center" vertical="center"/>
    </xf>
    <xf numFmtId="3" fontId="6" fillId="0" borderId="3" xfId="1" applyNumberFormat="1" applyFont="1" applyFill="1" applyBorder="1" applyAlignment="1" applyProtection="1">
      <alignment horizontal="center" vertical="center"/>
    </xf>
    <xf numFmtId="0" fontId="16" fillId="0" borderId="0" xfId="1" applyNumberFormat="1" applyFont="1" applyFill="1" applyAlignment="1" applyProtection="1">
      <alignment horizontal="left" vertical="center"/>
    </xf>
    <xf numFmtId="0" fontId="17" fillId="0" borderId="0" xfId="1" applyNumberFormat="1" applyFont="1" applyFill="1" applyAlignment="1" applyProtection="1">
      <alignment horizontal="left" vertical="center"/>
    </xf>
    <xf numFmtId="0" fontId="6" fillId="0" borderId="5" xfId="1" applyNumberFormat="1" applyFont="1" applyFill="1" applyBorder="1" applyAlignment="1" applyProtection="1">
      <alignment horizontal="center" vertical="center"/>
    </xf>
    <xf numFmtId="0" fontId="6" fillId="0" borderId="7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/>
    </xf>
    <xf numFmtId="0" fontId="18" fillId="0" borderId="8" xfId="1" applyNumberFormat="1" applyFont="1" applyFill="1" applyBorder="1" applyAlignment="1" applyProtection="1">
      <alignment horizontal="center" vertical="center"/>
    </xf>
    <xf numFmtId="0" fontId="18" fillId="0" borderId="3" xfId="1" applyNumberFormat="1" applyFont="1" applyFill="1" applyBorder="1" applyAlignment="1" applyProtection="1">
      <alignment horizontal="center" vertical="center"/>
    </xf>
    <xf numFmtId="0" fontId="6" fillId="0" borderId="8" xfId="1" applyNumberFormat="1" applyFont="1" applyFill="1" applyBorder="1" applyAlignment="1" applyProtection="1">
      <alignment horizontal="center" vertical="center"/>
    </xf>
    <xf numFmtId="0" fontId="6" fillId="0" borderId="3" xfId="1" applyNumberFormat="1" applyFont="1" applyFill="1" applyBorder="1" applyAlignment="1" applyProtection="1">
      <alignment horizontal="center" vertical="center"/>
    </xf>
    <xf numFmtId="0" fontId="6" fillId="0" borderId="12" xfId="1" applyNumberFormat="1" applyFont="1" applyFill="1" applyBorder="1" applyAlignment="1" applyProtection="1">
      <alignment horizontal="center" vertical="center"/>
    </xf>
    <xf numFmtId="0" fontId="6" fillId="0" borderId="11" xfId="1" applyNumberFormat="1" applyFont="1" applyFill="1" applyBorder="1" applyAlignment="1" applyProtection="1">
      <alignment horizontal="center" vertical="center"/>
    </xf>
    <xf numFmtId="0" fontId="6" fillId="0" borderId="9" xfId="1" applyNumberFormat="1" applyFont="1" applyFill="1" applyBorder="1" applyAlignment="1" applyProtection="1">
      <alignment horizontal="center" vertic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8" xfId="1" applyNumberFormat="1" applyFont="1" applyFill="1" applyBorder="1" applyAlignment="1" applyProtection="1">
      <alignment horizontal="center" vertical="center" wrapText="1"/>
    </xf>
    <xf numFmtId="0" fontId="6" fillId="0" borderId="3" xfId="1" applyNumberFormat="1" applyFont="1" applyFill="1" applyBorder="1" applyAlignment="1" applyProtection="1">
      <alignment horizontal="center" vertical="center" wrapText="1"/>
    </xf>
    <xf numFmtId="0" fontId="10" fillId="9" borderId="1" xfId="0" applyNumberFormat="1" applyFont="1" applyFill="1" applyBorder="1" applyAlignment="1" applyProtection="1">
      <alignment horizontal="center" vertical="center" wrapText="1"/>
    </xf>
    <xf numFmtId="0" fontId="10" fillId="6" borderId="1" xfId="1" applyNumberFormat="1" applyFont="1" applyFill="1" applyBorder="1" applyAlignment="1" applyProtection="1">
      <alignment horizontal="center" vertical="center" wrapText="1"/>
    </xf>
    <xf numFmtId="0" fontId="37" fillId="0" borderId="0" xfId="1" applyNumberFormat="1" applyFont="1" applyFill="1" applyAlignment="1" applyProtection="1">
      <alignment horizontal="center" vertical="center"/>
    </xf>
    <xf numFmtId="3" fontId="16" fillId="0" borderId="0" xfId="5" applyNumberFormat="1" applyFont="1" applyFill="1" applyAlignment="1" applyProtection="1">
      <alignment horizontal="center" vertical="center"/>
    </xf>
    <xf numFmtId="3" fontId="4" fillId="0" borderId="12" xfId="5" applyNumberFormat="1" applyFont="1" applyFill="1" applyBorder="1" applyAlignment="1" applyProtection="1">
      <alignment horizontal="center" vertical="center"/>
    </xf>
    <xf numFmtId="3" fontId="4" fillId="0" borderId="4" xfId="5" applyNumberFormat="1" applyFont="1" applyFill="1" applyBorder="1" applyAlignment="1" applyProtection="1">
      <alignment horizontal="center" vertical="center"/>
    </xf>
    <xf numFmtId="3" fontId="4" fillId="0" borderId="2" xfId="5" applyNumberFormat="1" applyFont="1" applyFill="1" applyBorder="1" applyAlignment="1" applyProtection="1">
      <alignment horizontal="center" vertical="center"/>
    </xf>
    <xf numFmtId="3" fontId="4" fillId="0" borderId="8" xfId="5" applyNumberFormat="1" applyFont="1" applyFill="1" applyBorder="1" applyAlignment="1" applyProtection="1">
      <alignment horizontal="center" vertical="center"/>
    </xf>
    <xf numFmtId="3" fontId="4" fillId="0" borderId="3" xfId="5" applyNumberFormat="1" applyFont="1" applyFill="1" applyBorder="1" applyAlignment="1" applyProtection="1">
      <alignment horizontal="center" vertical="center"/>
    </xf>
    <xf numFmtId="3" fontId="4" fillId="0" borderId="5" xfId="5" applyNumberFormat="1" applyFont="1" applyFill="1" applyBorder="1" applyAlignment="1" applyProtection="1">
      <alignment horizontal="center" vertical="center"/>
    </xf>
    <xf numFmtId="3" fontId="4" fillId="0" borderId="7" xfId="5" applyNumberFormat="1" applyFont="1" applyFill="1" applyBorder="1" applyAlignment="1" applyProtection="1">
      <alignment horizontal="center" vertical="center"/>
    </xf>
    <xf numFmtId="3" fontId="16" fillId="0" borderId="0" xfId="1" applyNumberFormat="1" applyFont="1" applyFill="1" applyAlignment="1" applyProtection="1">
      <alignment horizontal="center" vertical="center"/>
    </xf>
    <xf numFmtId="3" fontId="18" fillId="0" borderId="0" xfId="1" applyNumberFormat="1" applyFont="1" applyFill="1" applyAlignment="1" applyProtection="1">
      <alignment horizontal="right" vertical="center"/>
    </xf>
    <xf numFmtId="3" fontId="6" fillId="0" borderId="10" xfId="1" applyNumberFormat="1" applyFont="1" applyFill="1" applyBorder="1" applyAlignment="1" applyProtection="1">
      <alignment horizontal="right" vertical="center"/>
    </xf>
    <xf numFmtId="3" fontId="20" fillId="0" borderId="5" xfId="1" applyNumberFormat="1" applyFont="1" applyFill="1" applyBorder="1" applyAlignment="1" applyProtection="1">
      <alignment horizontal="center" vertical="center"/>
    </xf>
    <xf numFmtId="3" fontId="20" fillId="0" borderId="7" xfId="1" applyNumberFormat="1" applyFont="1" applyFill="1" applyBorder="1" applyAlignment="1" applyProtection="1">
      <alignment horizontal="center" vertical="center"/>
    </xf>
    <xf numFmtId="3" fontId="4" fillId="0" borderId="2" xfId="1" applyNumberFormat="1" applyFont="1" applyFill="1" applyBorder="1" applyAlignment="1" applyProtection="1">
      <alignment horizontal="center" vertical="center"/>
    </xf>
    <xf numFmtId="3" fontId="4" fillId="0" borderId="8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16" fillId="0" borderId="0" xfId="0" applyFont="1" applyFill="1" applyAlignment="1">
      <alignment horizontal="center" vertical="center"/>
    </xf>
    <xf numFmtId="178" fontId="6" fillId="6" borderId="11" xfId="0" applyNumberFormat="1" applyFont="1" applyFill="1" applyBorder="1" applyAlignment="1">
      <alignment horizontal="left" vertical="top" wrapText="1"/>
    </xf>
    <xf numFmtId="178" fontId="6" fillId="5" borderId="11" xfId="0" applyNumberFormat="1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left" vertical="center"/>
    </xf>
    <xf numFmtId="0" fontId="16" fillId="0" borderId="0" xfId="10" applyNumberFormat="1" applyFont="1" applyFill="1" applyAlignment="1" applyProtection="1">
      <alignment horizontal="center" vertical="center"/>
    </xf>
    <xf numFmtId="0" fontId="37" fillId="0" borderId="0" xfId="10" applyNumberFormat="1" applyFont="1" applyFill="1" applyAlignment="1" applyProtection="1">
      <alignment horizontal="right" vertical="center"/>
    </xf>
    <xf numFmtId="0" fontId="6" fillId="0" borderId="0" xfId="10" applyNumberFormat="1" applyFont="1" applyFill="1" applyAlignment="1" applyProtection="1">
      <alignment horizontal="right" vertical="center"/>
    </xf>
    <xf numFmtId="0" fontId="4" fillId="0" borderId="1" xfId="10" applyNumberFormat="1" applyFont="1" applyFill="1" applyBorder="1" applyAlignment="1" applyProtection="1">
      <alignment horizontal="center" vertical="center"/>
    </xf>
  </cellXfs>
  <cellStyles count="11">
    <cellStyle name="百分比" xfId="7" builtinId="5"/>
    <cellStyle name="常规" xfId="0" builtinId="0"/>
    <cellStyle name="常规 2" xfId="1"/>
    <cellStyle name="常规 3" xfId="2"/>
    <cellStyle name="常规 4" xfId="3"/>
    <cellStyle name="常规 5" xfId="4"/>
    <cellStyle name="常规 6" xfId="5"/>
    <cellStyle name="常规 7" xfId="9"/>
    <cellStyle name="常规 7 2" xfId="10"/>
    <cellStyle name="千位分隔" xfId="6" builtinId="3"/>
    <cellStyle name="千位分隔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1123950</xdr:colOff>
      <xdr:row>45</xdr:row>
      <xdr:rowOff>133350</xdr:rowOff>
    </xdr:from>
    <xdr:ext cx="184731" cy="264560"/>
    <xdr:sp macro="" textlink="">
      <xdr:nvSpPr>
        <xdr:cNvPr id="2" name="TextBox 1"/>
        <xdr:cNvSpPr txBox="1"/>
      </xdr:nvSpPr>
      <xdr:spPr>
        <a:xfrm>
          <a:off x="5676900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1123950</xdr:colOff>
      <xdr:row>45</xdr:row>
      <xdr:rowOff>133350</xdr:rowOff>
    </xdr:from>
    <xdr:ext cx="184731" cy="264560"/>
    <xdr:sp macro="" textlink="">
      <xdr:nvSpPr>
        <xdr:cNvPr id="2" name="TextBox 1"/>
        <xdr:cNvSpPr txBox="1"/>
      </xdr:nvSpPr>
      <xdr:spPr>
        <a:xfrm>
          <a:off x="5553075" y="1123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3"/>
  <sheetViews>
    <sheetView showGridLines="0" tabSelected="1" zoomScale="70" zoomScaleNormal="70" workbookViewId="0">
      <selection sqref="A1:B1"/>
    </sheetView>
  </sheetViews>
  <sheetFormatPr defaultColWidth="5.75" defaultRowHeight="15.75"/>
  <cols>
    <col min="1" max="2" width="24.625" style="94" customWidth="1"/>
    <col min="3" max="3" width="30.75" style="94" customWidth="1"/>
    <col min="4" max="7" width="21" style="94" customWidth="1"/>
    <col min="8" max="16384" width="5.75" style="94"/>
  </cols>
  <sheetData>
    <row r="1" spans="1:10" ht="46.5" customHeight="1">
      <c r="A1" s="213" t="s">
        <v>1027</v>
      </c>
      <c r="B1" s="214"/>
      <c r="C1" s="93"/>
      <c r="D1" s="93"/>
      <c r="E1" s="93"/>
      <c r="F1" s="93"/>
      <c r="G1" s="93"/>
      <c r="H1" s="93"/>
      <c r="I1" s="93"/>
      <c r="J1" s="93"/>
    </row>
    <row r="2" spans="1:10" ht="25.5" customHeight="1">
      <c r="A2" s="95"/>
      <c r="B2" s="95"/>
      <c r="C2" s="93"/>
      <c r="D2" s="93"/>
      <c r="E2" s="93"/>
      <c r="F2" s="93"/>
      <c r="G2" s="93"/>
      <c r="H2" s="93"/>
      <c r="I2" s="93"/>
      <c r="J2" s="93"/>
    </row>
    <row r="3" spans="1:10" ht="25.5" customHeight="1">
      <c r="A3" s="95"/>
      <c r="B3" s="95"/>
      <c r="C3" s="93"/>
      <c r="D3" s="93"/>
      <c r="E3" s="93"/>
      <c r="F3" s="93"/>
      <c r="G3" s="93"/>
      <c r="H3" s="93"/>
      <c r="I3" s="93"/>
      <c r="J3" s="93"/>
    </row>
    <row r="4" spans="1:10" ht="25.5" customHeight="1">
      <c r="A4" s="96" t="s">
        <v>9</v>
      </c>
      <c r="B4" s="96"/>
      <c r="C4" s="96"/>
      <c r="D4" s="93"/>
      <c r="E4" s="93"/>
      <c r="F4" s="93"/>
      <c r="G4" s="93"/>
      <c r="H4" s="93"/>
      <c r="I4" s="93"/>
      <c r="J4" s="93"/>
    </row>
    <row r="5" spans="1:10" ht="100.5" customHeight="1">
      <c r="A5" s="215" t="s">
        <v>1005</v>
      </c>
      <c r="B5" s="216"/>
      <c r="C5" s="216"/>
      <c r="D5" s="216"/>
      <c r="E5" s="216"/>
      <c r="F5" s="93"/>
      <c r="G5" s="93"/>
      <c r="H5" s="93"/>
      <c r="I5" s="93"/>
      <c r="J5" s="93"/>
    </row>
    <row r="6" spans="1:10" ht="39.6" customHeight="1">
      <c r="A6" s="97"/>
      <c r="B6" s="97"/>
      <c r="C6" s="98"/>
      <c r="D6" s="93"/>
      <c r="E6" s="93"/>
      <c r="F6" s="93"/>
      <c r="G6" s="93"/>
      <c r="H6" s="93"/>
      <c r="I6" s="93"/>
      <c r="J6" s="93"/>
    </row>
    <row r="7" spans="1:10" ht="39.6" customHeight="1">
      <c r="A7" s="97"/>
      <c r="B7" s="97"/>
      <c r="C7" s="98"/>
      <c r="D7" s="93"/>
      <c r="E7" s="93"/>
      <c r="F7" s="93"/>
      <c r="G7" s="93"/>
      <c r="H7" s="93"/>
      <c r="I7" s="93"/>
      <c r="J7" s="93"/>
    </row>
    <row r="8" spans="1:10" ht="39.6" customHeight="1">
      <c r="A8" s="97"/>
      <c r="B8" s="97"/>
      <c r="C8" s="98"/>
      <c r="D8" s="93"/>
      <c r="E8" s="93"/>
      <c r="F8" s="93"/>
      <c r="G8" s="93"/>
      <c r="H8" s="93"/>
      <c r="I8" s="93"/>
      <c r="J8" s="93"/>
    </row>
    <row r="9" spans="1:10" ht="35.450000000000003" customHeight="1">
      <c r="A9" s="99"/>
      <c r="B9" s="99"/>
      <c r="C9" s="99"/>
      <c r="D9" s="93"/>
      <c r="E9" s="93"/>
      <c r="F9" s="93"/>
      <c r="G9" s="93"/>
      <c r="H9" s="93"/>
      <c r="I9" s="93"/>
      <c r="J9" s="93"/>
    </row>
    <row r="10" spans="1:10" ht="15.75" customHeight="1">
      <c r="A10" s="100"/>
      <c r="B10" s="100"/>
      <c r="C10" s="100"/>
      <c r="D10" s="93"/>
      <c r="E10" s="93"/>
      <c r="F10" s="93"/>
      <c r="G10" s="93"/>
      <c r="H10" s="93"/>
      <c r="I10" s="93"/>
      <c r="J10" s="93"/>
    </row>
    <row r="11" spans="1:10" ht="35.450000000000003" customHeight="1">
      <c r="A11" s="217" t="s">
        <v>616</v>
      </c>
      <c r="B11" s="218"/>
      <c r="C11" s="218"/>
      <c r="D11" s="218"/>
      <c r="E11" s="218"/>
      <c r="F11" s="93"/>
      <c r="G11" s="93"/>
      <c r="H11" s="93"/>
      <c r="I11" s="93"/>
      <c r="J11" s="93"/>
    </row>
    <row r="12" spans="1:10" ht="35.450000000000003" customHeight="1">
      <c r="A12" s="219">
        <v>44896</v>
      </c>
      <c r="B12" s="219"/>
      <c r="C12" s="219"/>
      <c r="D12" s="219"/>
      <c r="E12" s="219"/>
      <c r="F12" s="93"/>
      <c r="G12" s="93"/>
      <c r="H12" s="93"/>
      <c r="I12" s="93"/>
      <c r="J12" s="93"/>
    </row>
    <row r="13" spans="1:10">
      <c r="A13" s="93"/>
      <c r="B13" s="93"/>
      <c r="C13" s="93"/>
      <c r="D13" s="93"/>
      <c r="E13" s="93"/>
      <c r="F13" s="93"/>
      <c r="G13" s="93"/>
      <c r="H13" s="93"/>
      <c r="I13" s="93"/>
      <c r="J13" s="93"/>
    </row>
    <row r="14" spans="1:10">
      <c r="A14" s="93"/>
      <c r="B14" s="93"/>
      <c r="C14" s="93"/>
      <c r="D14" s="93"/>
      <c r="E14" s="93"/>
      <c r="F14" s="93"/>
      <c r="G14" s="93"/>
      <c r="H14" s="93"/>
      <c r="I14" s="93"/>
      <c r="J14" s="93"/>
    </row>
    <row r="15" spans="1:10">
      <c r="A15" s="93"/>
      <c r="B15" s="93"/>
      <c r="C15" s="93"/>
      <c r="D15" s="93"/>
      <c r="E15" s="93"/>
      <c r="F15" s="93"/>
      <c r="G15" s="93"/>
      <c r="H15" s="93"/>
      <c r="I15" s="93"/>
      <c r="J15" s="93"/>
    </row>
    <row r="16" spans="1:10">
      <c r="A16" s="93"/>
      <c r="B16" s="93"/>
      <c r="C16" s="93"/>
      <c r="D16" s="93"/>
      <c r="E16" s="93"/>
      <c r="F16" s="93"/>
      <c r="G16" s="93"/>
      <c r="H16" s="93"/>
      <c r="I16" s="93"/>
      <c r="J16" s="93"/>
    </row>
    <row r="17" spans="1:10">
      <c r="A17" s="93"/>
      <c r="B17" s="93"/>
      <c r="C17" s="93"/>
      <c r="D17" s="93"/>
      <c r="E17" s="93"/>
      <c r="F17" s="93"/>
      <c r="G17" s="93"/>
      <c r="H17" s="93"/>
      <c r="I17" s="93"/>
      <c r="J17" s="93"/>
    </row>
    <row r="18" spans="1:10">
      <c r="A18" s="93"/>
      <c r="B18" s="93"/>
      <c r="C18" s="93"/>
      <c r="D18" s="93"/>
      <c r="E18" s="93"/>
      <c r="F18" s="93"/>
      <c r="G18" s="93"/>
      <c r="H18" s="93"/>
      <c r="I18" s="93"/>
      <c r="J18" s="93"/>
    </row>
    <row r="19" spans="1:10">
      <c r="A19" s="93"/>
      <c r="B19" s="93"/>
      <c r="C19" s="93"/>
      <c r="D19" s="93"/>
      <c r="E19" s="93"/>
      <c r="F19" s="93"/>
      <c r="G19" s="93"/>
      <c r="H19" s="93"/>
      <c r="I19" s="93"/>
      <c r="J19" s="93"/>
    </row>
    <row r="20" spans="1:10">
      <c r="A20" s="93"/>
      <c r="B20" s="93"/>
      <c r="C20" s="93"/>
      <c r="D20" s="93"/>
      <c r="E20" s="93"/>
      <c r="F20" s="93"/>
      <c r="G20" s="93"/>
      <c r="H20" s="93"/>
      <c r="I20" s="93"/>
      <c r="J20" s="93"/>
    </row>
    <row r="21" spans="1:10">
      <c r="A21" s="93"/>
      <c r="B21" s="93"/>
      <c r="C21" s="93"/>
      <c r="D21" s="93"/>
      <c r="E21" s="93"/>
      <c r="F21" s="93"/>
      <c r="G21" s="93"/>
      <c r="H21" s="93"/>
      <c r="I21" s="93"/>
      <c r="J21" s="93"/>
    </row>
    <row r="22" spans="1:10">
      <c r="A22" s="93"/>
      <c r="B22" s="93"/>
      <c r="C22" s="93"/>
      <c r="D22" s="93"/>
      <c r="E22" s="93"/>
      <c r="F22" s="93"/>
      <c r="G22" s="93"/>
      <c r="H22" s="93"/>
      <c r="I22" s="93"/>
      <c r="J22" s="93"/>
    </row>
    <row r="23" spans="1:10">
      <c r="A23" s="93"/>
      <c r="B23" s="93"/>
      <c r="C23" s="93"/>
      <c r="D23" s="93"/>
      <c r="E23" s="93"/>
      <c r="F23" s="93"/>
      <c r="G23" s="93"/>
      <c r="H23" s="93"/>
      <c r="I23" s="93"/>
      <c r="J23" s="93"/>
    </row>
  </sheetData>
  <mergeCells count="4">
    <mergeCell ref="A1:B1"/>
    <mergeCell ref="A5:E5"/>
    <mergeCell ref="A11:E11"/>
    <mergeCell ref="A12:E12"/>
  </mergeCells>
  <phoneticPr fontId="2" type="noConversion"/>
  <printOptions horizontalCentered="1"/>
  <pageMargins left="0.6692913385826772" right="0.55118110236220474" top="0.66" bottom="0.56000000000000005" header="0.51181102362204722" footer="0.51181102362204722"/>
  <pageSetup paperSize="9" fitToHeight="1000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2"/>
  <sheetViews>
    <sheetView showGridLines="0" showZeros="0" view="pageLayout" topLeftCell="A4" zoomScaleNormal="100" workbookViewId="0">
      <selection activeCell="C27" sqref="C27"/>
    </sheetView>
  </sheetViews>
  <sheetFormatPr defaultColWidth="9.125" defaultRowHeight="14.25"/>
  <cols>
    <col min="1" max="1" width="36.625" style="124" customWidth="1"/>
    <col min="2" max="2" width="13" style="124" customWidth="1"/>
    <col min="3" max="6" width="14.625" style="124" customWidth="1"/>
    <col min="7" max="7" width="13.375" style="124" customWidth="1"/>
    <col min="8" max="16384" width="9.125" style="124"/>
  </cols>
  <sheetData>
    <row r="1" spans="1:7" ht="27">
      <c r="A1" s="235" t="s">
        <v>824</v>
      </c>
      <c r="B1" s="235"/>
      <c r="C1" s="235"/>
      <c r="D1" s="235"/>
      <c r="E1" s="235"/>
      <c r="F1" s="235"/>
      <c r="G1" s="235"/>
    </row>
    <row r="2" spans="1:7">
      <c r="A2" s="237" t="s">
        <v>849</v>
      </c>
      <c r="B2" s="237"/>
      <c r="C2" s="237"/>
      <c r="D2" s="237"/>
      <c r="E2" s="237"/>
      <c r="F2" s="237"/>
      <c r="G2" s="237"/>
    </row>
    <row r="3" spans="1:7">
      <c r="A3" s="237" t="s">
        <v>3</v>
      </c>
      <c r="B3" s="237"/>
      <c r="C3" s="237"/>
      <c r="D3" s="237"/>
      <c r="E3" s="237"/>
      <c r="F3" s="237"/>
      <c r="G3" s="237"/>
    </row>
    <row r="4" spans="1:7">
      <c r="A4" s="241" t="s">
        <v>0</v>
      </c>
      <c r="B4" s="241" t="s">
        <v>254</v>
      </c>
      <c r="C4" s="241" t="s">
        <v>12</v>
      </c>
      <c r="D4" s="241"/>
      <c r="E4" s="241"/>
      <c r="F4" s="241"/>
      <c r="G4" s="241" t="s">
        <v>1</v>
      </c>
    </row>
    <row r="5" spans="1:7">
      <c r="A5" s="241"/>
      <c r="B5" s="241"/>
      <c r="C5" s="241" t="s">
        <v>77</v>
      </c>
      <c r="D5" s="241"/>
      <c r="E5" s="241"/>
      <c r="F5" s="245" t="s">
        <v>453</v>
      </c>
      <c r="G5" s="241"/>
    </row>
    <row r="6" spans="1:7">
      <c r="A6" s="241"/>
      <c r="B6" s="241"/>
      <c r="C6" s="149" t="s">
        <v>13</v>
      </c>
      <c r="D6" s="149" t="s">
        <v>78</v>
      </c>
      <c r="E6" s="149" t="s">
        <v>79</v>
      </c>
      <c r="F6" s="246"/>
      <c r="G6" s="241"/>
    </row>
    <row r="7" spans="1:7">
      <c r="A7" s="7" t="s">
        <v>44</v>
      </c>
      <c r="B7" s="63">
        <f>SUM(B8:B21)</f>
        <v>49382</v>
      </c>
      <c r="C7" s="22">
        <v>0</v>
      </c>
      <c r="D7" s="22">
        <v>0</v>
      </c>
      <c r="E7" s="22">
        <v>0</v>
      </c>
      <c r="F7" s="22">
        <v>0</v>
      </c>
      <c r="G7" s="63">
        <f>SUM(G8:G21)</f>
        <v>49382</v>
      </c>
    </row>
    <row r="8" spans="1:7">
      <c r="A8" s="7" t="s">
        <v>371</v>
      </c>
      <c r="B8" s="171">
        <v>9096</v>
      </c>
      <c r="C8" s="22"/>
      <c r="D8" s="22"/>
      <c r="E8" s="22"/>
      <c r="F8" s="22"/>
      <c r="G8" s="171">
        <v>9096</v>
      </c>
    </row>
    <row r="9" spans="1:7">
      <c r="A9" s="7" t="s">
        <v>372</v>
      </c>
      <c r="B9" s="171">
        <v>5814</v>
      </c>
      <c r="C9" s="22"/>
      <c r="D9" s="22"/>
      <c r="E9" s="22"/>
      <c r="F9" s="22"/>
      <c r="G9" s="171">
        <v>5814</v>
      </c>
    </row>
    <row r="10" spans="1:7">
      <c r="A10" s="7" t="s">
        <v>373</v>
      </c>
      <c r="B10" s="171">
        <v>2500</v>
      </c>
      <c r="C10" s="22"/>
      <c r="D10" s="22"/>
      <c r="E10" s="22"/>
      <c r="F10" s="22"/>
      <c r="G10" s="171">
        <v>2500</v>
      </c>
    </row>
    <row r="11" spans="1:7">
      <c r="A11" s="7" t="s">
        <v>374</v>
      </c>
      <c r="B11" s="171"/>
      <c r="C11" s="22"/>
      <c r="D11" s="22"/>
      <c r="E11" s="22"/>
      <c r="F11" s="22"/>
      <c r="G11" s="171">
        <v>3300</v>
      </c>
    </row>
    <row r="12" spans="1:7">
      <c r="A12" s="7" t="s">
        <v>375</v>
      </c>
      <c r="B12" s="171">
        <v>3300</v>
      </c>
      <c r="C12" s="22"/>
      <c r="D12" s="22"/>
      <c r="E12" s="22"/>
      <c r="F12" s="22"/>
      <c r="G12" s="171">
        <v>2376</v>
      </c>
    </row>
    <row r="13" spans="1:7">
      <c r="A13" s="7" t="s">
        <v>376</v>
      </c>
      <c r="B13" s="171">
        <v>2376</v>
      </c>
      <c r="C13" s="22"/>
      <c r="D13" s="22"/>
      <c r="E13" s="22"/>
      <c r="F13" s="22"/>
      <c r="G13" s="171">
        <v>940</v>
      </c>
    </row>
    <row r="14" spans="1:7">
      <c r="A14" s="7" t="s">
        <v>377</v>
      </c>
      <c r="B14" s="171">
        <v>940</v>
      </c>
      <c r="C14" s="22"/>
      <c r="D14" s="22"/>
      <c r="E14" s="22"/>
      <c r="F14" s="22"/>
      <c r="G14" s="171">
        <v>7312</v>
      </c>
    </row>
    <row r="15" spans="1:7">
      <c r="A15" s="7" t="s">
        <v>378</v>
      </c>
      <c r="B15" s="171">
        <v>7312</v>
      </c>
      <c r="C15" s="22"/>
      <c r="D15" s="22"/>
      <c r="E15" s="22"/>
      <c r="F15" s="22"/>
      <c r="G15" s="171">
        <v>8219</v>
      </c>
    </row>
    <row r="16" spans="1:7">
      <c r="A16" s="7" t="s">
        <v>379</v>
      </c>
      <c r="B16" s="171">
        <v>8219</v>
      </c>
      <c r="C16" s="22"/>
      <c r="D16" s="22"/>
      <c r="E16" s="22"/>
      <c r="F16" s="22"/>
      <c r="G16" s="171">
        <v>1750</v>
      </c>
    </row>
    <row r="17" spans="1:7">
      <c r="A17" s="7" t="s">
        <v>380</v>
      </c>
      <c r="B17" s="171">
        <v>1750</v>
      </c>
      <c r="C17" s="22"/>
      <c r="D17" s="22"/>
      <c r="E17" s="22"/>
      <c r="F17" s="22"/>
      <c r="G17" s="171">
        <v>3840</v>
      </c>
    </row>
    <row r="18" spans="1:7">
      <c r="A18" s="7" t="s">
        <v>381</v>
      </c>
      <c r="B18" s="171">
        <v>3840</v>
      </c>
      <c r="C18" s="22"/>
      <c r="D18" s="22"/>
      <c r="E18" s="22"/>
      <c r="F18" s="22"/>
      <c r="G18" s="171">
        <v>4235</v>
      </c>
    </row>
    <row r="19" spans="1:7">
      <c r="A19" s="7" t="s">
        <v>382</v>
      </c>
      <c r="B19" s="171">
        <v>4235</v>
      </c>
      <c r="C19" s="22"/>
      <c r="D19" s="22"/>
      <c r="E19" s="22"/>
      <c r="F19" s="22"/>
      <c r="G19" s="171"/>
    </row>
    <row r="20" spans="1:7">
      <c r="A20" s="58" t="s">
        <v>452</v>
      </c>
      <c r="B20" s="171"/>
      <c r="C20" s="22"/>
      <c r="D20" s="22"/>
      <c r="E20" s="22"/>
      <c r="F20" s="22"/>
      <c r="G20" s="171"/>
    </row>
    <row r="21" spans="1:7">
      <c r="A21" s="7" t="s">
        <v>383</v>
      </c>
      <c r="B21" s="171"/>
      <c r="C21" s="22"/>
      <c r="D21" s="22"/>
      <c r="E21" s="22"/>
      <c r="F21" s="22"/>
      <c r="G21" s="171"/>
    </row>
    <row r="22" spans="1:7">
      <c r="A22" s="7" t="s">
        <v>58</v>
      </c>
      <c r="B22" s="63">
        <f>SUM(B23:B30)</f>
        <v>5256</v>
      </c>
      <c r="C22" s="22">
        <v>0</v>
      </c>
      <c r="D22" s="22">
        <v>0</v>
      </c>
      <c r="E22" s="22">
        <v>0</v>
      </c>
      <c r="F22" s="22">
        <v>0</v>
      </c>
      <c r="G22" s="63">
        <f>SUM(G23:G30)</f>
        <v>5256</v>
      </c>
    </row>
    <row r="23" spans="1:7">
      <c r="A23" s="7" t="s">
        <v>384</v>
      </c>
      <c r="B23" s="171">
        <v>65</v>
      </c>
      <c r="C23" s="22"/>
      <c r="D23" s="22"/>
      <c r="E23" s="22"/>
      <c r="F23" s="22"/>
      <c r="G23" s="171">
        <v>65</v>
      </c>
    </row>
    <row r="24" spans="1:7">
      <c r="A24" s="7" t="s">
        <v>385</v>
      </c>
      <c r="B24" s="171"/>
      <c r="C24" s="22"/>
      <c r="D24" s="22"/>
      <c r="E24" s="22"/>
      <c r="F24" s="22"/>
      <c r="G24" s="171"/>
    </row>
    <row r="25" spans="1:7">
      <c r="A25" s="56" t="s">
        <v>386</v>
      </c>
      <c r="B25" s="171"/>
      <c r="C25" s="22"/>
      <c r="D25" s="22"/>
      <c r="E25" s="22"/>
      <c r="F25" s="22"/>
      <c r="G25" s="171"/>
    </row>
    <row r="26" spans="1:7">
      <c r="A26" s="56" t="s">
        <v>387</v>
      </c>
      <c r="B26" s="171"/>
      <c r="C26" s="22"/>
      <c r="D26" s="22"/>
      <c r="E26" s="22"/>
      <c r="F26" s="22"/>
      <c r="G26" s="171"/>
    </row>
    <row r="27" spans="1:7">
      <c r="A27" s="56" t="s">
        <v>388</v>
      </c>
      <c r="B27" s="171">
        <v>5191</v>
      </c>
      <c r="C27" s="22"/>
      <c r="D27" s="22"/>
      <c r="E27" s="22"/>
      <c r="F27" s="22"/>
      <c r="G27" s="171">
        <v>5191</v>
      </c>
    </row>
    <row r="28" spans="1:7">
      <c r="A28" s="16" t="s">
        <v>653</v>
      </c>
      <c r="B28" s="171"/>
      <c r="C28" s="22"/>
      <c r="D28" s="22"/>
      <c r="E28" s="22"/>
      <c r="F28" s="22"/>
      <c r="G28" s="171"/>
    </row>
    <row r="29" spans="1:7">
      <c r="A29" s="16" t="s">
        <v>654</v>
      </c>
      <c r="B29" s="171"/>
      <c r="C29" s="22"/>
      <c r="D29" s="22"/>
      <c r="E29" s="22"/>
      <c r="F29" s="22"/>
      <c r="G29" s="171"/>
    </row>
    <row r="30" spans="1:7">
      <c r="A30" s="56" t="s">
        <v>389</v>
      </c>
      <c r="B30" s="171"/>
      <c r="C30" s="22"/>
      <c r="D30" s="22"/>
      <c r="E30" s="22"/>
      <c r="F30" s="22"/>
      <c r="G30" s="171"/>
    </row>
    <row r="31" spans="1:7">
      <c r="A31" s="56"/>
      <c r="B31" s="63"/>
      <c r="C31" s="22"/>
      <c r="D31" s="22"/>
      <c r="E31" s="22"/>
      <c r="F31" s="22"/>
      <c r="G31" s="63"/>
    </row>
    <row r="32" spans="1:7">
      <c r="A32" s="17" t="s">
        <v>234</v>
      </c>
      <c r="B32" s="63">
        <f>SUM(B7,B22)</f>
        <v>54638</v>
      </c>
      <c r="C32" s="22">
        <v>0</v>
      </c>
      <c r="D32" s="22">
        <v>0</v>
      </c>
      <c r="E32" s="22">
        <v>0</v>
      </c>
      <c r="F32" s="22">
        <v>0</v>
      </c>
      <c r="G32" s="63">
        <f>SUM(G7,G22)</f>
        <v>54638</v>
      </c>
    </row>
    <row r="33" spans="1:6">
      <c r="A33" s="10"/>
      <c r="B33" s="10"/>
      <c r="C33" s="10"/>
      <c r="D33" s="10"/>
      <c r="E33" s="10"/>
      <c r="F33" s="10"/>
    </row>
    <row r="34" spans="1:6">
      <c r="A34" s="10"/>
      <c r="B34" s="10"/>
      <c r="C34" s="10"/>
      <c r="D34" s="10"/>
      <c r="E34" s="10"/>
      <c r="F34" s="10"/>
    </row>
    <row r="35" spans="1:6">
      <c r="A35" s="10"/>
      <c r="B35" s="10"/>
      <c r="C35" s="10"/>
      <c r="D35" s="10"/>
      <c r="E35" s="10"/>
      <c r="F35" s="10"/>
    </row>
    <row r="36" spans="1:6">
      <c r="A36" s="10"/>
      <c r="B36" s="10"/>
      <c r="C36" s="10"/>
      <c r="D36" s="10"/>
      <c r="E36" s="10"/>
      <c r="F36" s="10"/>
    </row>
    <row r="37" spans="1:6">
      <c r="A37" s="10"/>
      <c r="B37" s="10"/>
      <c r="C37" s="10"/>
      <c r="D37" s="10"/>
      <c r="E37" s="10"/>
      <c r="F37" s="10"/>
    </row>
    <row r="38" spans="1:6">
      <c r="A38" s="10"/>
      <c r="B38" s="10"/>
      <c r="C38" s="10"/>
      <c r="D38" s="10"/>
      <c r="E38" s="10"/>
      <c r="F38" s="10"/>
    </row>
    <row r="39" spans="1:6">
      <c r="A39" s="10"/>
      <c r="B39" s="10"/>
      <c r="C39" s="10"/>
      <c r="D39" s="10"/>
      <c r="E39" s="10"/>
      <c r="F39" s="10"/>
    </row>
    <row r="40" spans="1:6">
      <c r="A40" s="10"/>
      <c r="B40" s="10"/>
      <c r="C40" s="10"/>
      <c r="D40" s="10"/>
      <c r="E40" s="10"/>
      <c r="F40" s="10"/>
    </row>
    <row r="41" spans="1:6">
      <c r="A41" s="10"/>
      <c r="B41" s="10"/>
      <c r="C41" s="10"/>
      <c r="D41" s="10"/>
      <c r="E41" s="10"/>
      <c r="F41" s="10"/>
    </row>
    <row r="42" spans="1:6">
      <c r="A42" s="10"/>
      <c r="B42" s="10"/>
      <c r="C42" s="10"/>
      <c r="D42" s="10"/>
      <c r="E42" s="10"/>
      <c r="F42" s="10"/>
    </row>
    <row r="43" spans="1:6">
      <c r="A43" s="10"/>
      <c r="B43" s="10"/>
      <c r="C43" s="10"/>
      <c r="D43" s="10"/>
      <c r="E43" s="10"/>
      <c r="F43" s="10"/>
    </row>
    <row r="44" spans="1:6">
      <c r="A44" s="10"/>
      <c r="B44" s="10"/>
      <c r="C44" s="10"/>
      <c r="D44" s="10"/>
      <c r="E44" s="10"/>
      <c r="F44" s="10"/>
    </row>
    <row r="45" spans="1:6">
      <c r="A45" s="10"/>
      <c r="B45" s="10"/>
      <c r="C45" s="10"/>
      <c r="D45" s="10"/>
      <c r="E45" s="10"/>
      <c r="F45" s="10"/>
    </row>
    <row r="46" spans="1:6">
      <c r="A46" s="10"/>
      <c r="B46" s="10"/>
      <c r="C46" s="10"/>
      <c r="D46" s="10"/>
      <c r="E46" s="10"/>
      <c r="F46" s="10"/>
    </row>
    <row r="47" spans="1:6">
      <c r="A47" s="10"/>
      <c r="B47" s="10"/>
      <c r="C47" s="10"/>
      <c r="D47" s="10"/>
      <c r="E47" s="10"/>
      <c r="F47" s="10"/>
    </row>
    <row r="48" spans="1:6">
      <c r="A48" s="10"/>
      <c r="B48" s="10"/>
      <c r="C48" s="10"/>
      <c r="D48" s="10"/>
      <c r="E48" s="10"/>
      <c r="F48" s="10"/>
    </row>
    <row r="49" spans="1:6">
      <c r="A49" s="10"/>
      <c r="B49" s="10"/>
      <c r="C49" s="10"/>
      <c r="D49" s="10"/>
      <c r="E49" s="10"/>
      <c r="F49" s="10"/>
    </row>
    <row r="50" spans="1:6">
      <c r="A50" s="10"/>
      <c r="B50" s="10"/>
      <c r="C50" s="10"/>
      <c r="D50" s="10"/>
      <c r="E50" s="10"/>
      <c r="F50" s="10"/>
    </row>
    <row r="51" spans="1:6">
      <c r="A51" s="10"/>
      <c r="B51" s="10"/>
      <c r="C51" s="10"/>
      <c r="D51" s="10"/>
      <c r="E51" s="10"/>
      <c r="F51" s="10"/>
    </row>
    <row r="52" spans="1:6">
      <c r="A52" s="10"/>
      <c r="B52" s="10"/>
      <c r="C52" s="10"/>
      <c r="D52" s="10"/>
      <c r="E52" s="10"/>
      <c r="F52" s="10"/>
    </row>
    <row r="53" spans="1:6">
      <c r="A53" s="10"/>
      <c r="B53" s="10"/>
      <c r="C53" s="10"/>
      <c r="D53" s="10"/>
      <c r="E53" s="10"/>
      <c r="F53" s="10"/>
    </row>
    <row r="54" spans="1:6">
      <c r="A54" s="10"/>
      <c r="B54" s="10"/>
      <c r="C54" s="10"/>
      <c r="D54" s="10"/>
      <c r="E54" s="10"/>
      <c r="F54" s="10"/>
    </row>
    <row r="55" spans="1:6">
      <c r="A55" s="10"/>
      <c r="B55" s="10"/>
      <c r="C55" s="10"/>
      <c r="D55" s="10"/>
      <c r="E55" s="10"/>
      <c r="F55" s="10"/>
    </row>
    <row r="56" spans="1:6">
      <c r="A56" s="10"/>
      <c r="B56" s="10"/>
      <c r="C56" s="10"/>
      <c r="D56" s="10"/>
      <c r="E56" s="10"/>
      <c r="F56" s="10"/>
    </row>
    <row r="57" spans="1:6">
      <c r="A57" s="10"/>
      <c r="B57" s="10"/>
      <c r="C57" s="10"/>
      <c r="D57" s="10"/>
      <c r="E57" s="10"/>
      <c r="F57" s="10"/>
    </row>
    <row r="58" spans="1:6">
      <c r="A58" s="10"/>
      <c r="B58" s="10"/>
      <c r="C58" s="10"/>
      <c r="D58" s="10"/>
      <c r="E58" s="10"/>
      <c r="F58" s="10"/>
    </row>
    <row r="59" spans="1:6">
      <c r="A59" s="10"/>
      <c r="B59" s="10"/>
      <c r="C59" s="10"/>
      <c r="D59" s="10"/>
      <c r="E59" s="10"/>
      <c r="F59" s="10"/>
    </row>
    <row r="60" spans="1:6">
      <c r="A60" s="10"/>
      <c r="B60" s="10"/>
      <c r="C60" s="10"/>
      <c r="D60" s="10"/>
      <c r="E60" s="10"/>
      <c r="F60" s="10"/>
    </row>
    <row r="61" spans="1:6">
      <c r="A61" s="10"/>
      <c r="B61" s="10"/>
      <c r="C61" s="10"/>
      <c r="D61" s="10"/>
      <c r="E61" s="10"/>
      <c r="F61" s="10"/>
    </row>
    <row r="62" spans="1:6">
      <c r="A62" s="10"/>
      <c r="B62" s="10"/>
      <c r="C62" s="10"/>
      <c r="D62" s="10"/>
      <c r="E62" s="10"/>
      <c r="F62" s="10"/>
    </row>
    <row r="63" spans="1:6">
      <c r="A63" s="10"/>
      <c r="B63" s="10"/>
      <c r="C63" s="10"/>
      <c r="D63" s="10"/>
      <c r="E63" s="10"/>
      <c r="F63" s="10"/>
    </row>
    <row r="64" spans="1:6">
      <c r="A64" s="10"/>
      <c r="B64" s="10"/>
      <c r="C64" s="10"/>
      <c r="D64" s="10"/>
      <c r="E64" s="10"/>
      <c r="F64" s="10"/>
    </row>
    <row r="65" spans="1:6">
      <c r="A65" s="10"/>
      <c r="B65" s="10"/>
      <c r="C65" s="10"/>
      <c r="D65" s="10"/>
      <c r="E65" s="10"/>
      <c r="F65" s="10"/>
    </row>
    <row r="66" spans="1:6">
      <c r="A66" s="10"/>
      <c r="B66" s="10"/>
      <c r="C66" s="10"/>
      <c r="D66" s="10"/>
      <c r="E66" s="10"/>
      <c r="F66" s="10"/>
    </row>
    <row r="67" spans="1:6">
      <c r="A67" s="10"/>
      <c r="B67" s="10"/>
      <c r="C67" s="10"/>
      <c r="D67" s="10"/>
      <c r="E67" s="10"/>
      <c r="F67" s="10"/>
    </row>
    <row r="68" spans="1:6">
      <c r="A68" s="10"/>
      <c r="B68" s="10"/>
      <c r="C68" s="10"/>
      <c r="D68" s="10"/>
      <c r="E68" s="10"/>
      <c r="F68" s="10"/>
    </row>
    <row r="69" spans="1:6">
      <c r="A69" s="10"/>
      <c r="B69" s="10"/>
      <c r="C69" s="10"/>
      <c r="D69" s="10"/>
      <c r="E69" s="10"/>
      <c r="F69" s="10"/>
    </row>
    <row r="70" spans="1:6">
      <c r="A70" s="10"/>
      <c r="B70" s="10"/>
      <c r="C70" s="10"/>
      <c r="D70" s="10"/>
      <c r="E70" s="10"/>
      <c r="F70" s="10"/>
    </row>
    <row r="71" spans="1:6">
      <c r="A71" s="10"/>
      <c r="B71" s="10"/>
      <c r="C71" s="10"/>
      <c r="D71" s="10"/>
      <c r="E71" s="10"/>
      <c r="F71" s="10"/>
    </row>
    <row r="72" spans="1:6">
      <c r="A72" s="10"/>
      <c r="B72" s="10"/>
      <c r="C72" s="10"/>
      <c r="D72" s="10"/>
      <c r="E72" s="10"/>
      <c r="F72" s="10"/>
    </row>
    <row r="73" spans="1:6">
      <c r="A73" s="10"/>
      <c r="B73" s="10"/>
      <c r="C73" s="10"/>
      <c r="D73" s="10"/>
      <c r="E73" s="10"/>
      <c r="F73" s="10"/>
    </row>
    <row r="74" spans="1:6">
      <c r="A74" s="10"/>
      <c r="B74" s="10"/>
      <c r="C74" s="10"/>
      <c r="D74" s="10"/>
      <c r="E74" s="10"/>
      <c r="F74" s="10"/>
    </row>
    <row r="75" spans="1:6">
      <c r="A75" s="10"/>
      <c r="B75" s="10"/>
      <c r="C75" s="10"/>
      <c r="D75" s="10"/>
      <c r="E75" s="10"/>
      <c r="F75" s="10"/>
    </row>
    <row r="76" spans="1:6">
      <c r="A76" s="10"/>
      <c r="B76" s="10"/>
      <c r="C76" s="10"/>
      <c r="D76" s="10"/>
      <c r="E76" s="10"/>
      <c r="F76" s="10"/>
    </row>
    <row r="77" spans="1:6">
      <c r="A77" s="10"/>
      <c r="B77" s="10"/>
      <c r="C77" s="10"/>
      <c r="D77" s="10"/>
      <c r="E77" s="10"/>
      <c r="F77" s="10"/>
    </row>
    <row r="78" spans="1:6">
      <c r="A78" s="10"/>
      <c r="B78" s="10"/>
      <c r="C78" s="10"/>
      <c r="D78" s="10"/>
      <c r="E78" s="10"/>
      <c r="F78" s="10"/>
    </row>
    <row r="79" spans="1:6">
      <c r="A79" s="10"/>
      <c r="B79" s="10"/>
      <c r="C79" s="10"/>
      <c r="D79" s="10"/>
      <c r="E79" s="10"/>
      <c r="F79" s="10"/>
    </row>
    <row r="80" spans="1:6">
      <c r="A80" s="10"/>
      <c r="B80" s="10"/>
      <c r="C80" s="10"/>
      <c r="D80" s="10"/>
      <c r="E80" s="10"/>
      <c r="F80" s="10"/>
    </row>
    <row r="81" spans="1:6">
      <c r="A81" s="10"/>
      <c r="B81" s="10"/>
      <c r="C81" s="10"/>
      <c r="D81" s="10"/>
      <c r="E81" s="10"/>
      <c r="F81" s="10"/>
    </row>
    <row r="82" spans="1:6">
      <c r="A82" s="10"/>
      <c r="B82" s="10"/>
      <c r="C82" s="10"/>
      <c r="D82" s="10"/>
      <c r="E82" s="10"/>
      <c r="F82" s="10"/>
    </row>
    <row r="83" spans="1:6">
      <c r="A83" s="10"/>
      <c r="B83" s="10"/>
      <c r="C83" s="10"/>
      <c r="D83" s="10"/>
      <c r="E83" s="10"/>
      <c r="F83" s="10"/>
    </row>
    <row r="84" spans="1:6">
      <c r="A84" s="10"/>
      <c r="B84" s="10"/>
      <c r="C84" s="10"/>
      <c r="D84" s="10"/>
      <c r="E84" s="10"/>
      <c r="F84" s="10"/>
    </row>
    <row r="85" spans="1:6">
      <c r="A85" s="10"/>
      <c r="B85" s="10"/>
      <c r="C85" s="10"/>
      <c r="D85" s="10"/>
      <c r="E85" s="10"/>
      <c r="F85" s="10"/>
    </row>
    <row r="86" spans="1:6">
      <c r="A86" s="10"/>
      <c r="B86" s="10"/>
      <c r="C86" s="10"/>
      <c r="D86" s="10"/>
      <c r="E86" s="10"/>
      <c r="F86" s="10"/>
    </row>
    <row r="87" spans="1:6">
      <c r="A87" s="10"/>
      <c r="B87" s="10"/>
      <c r="C87" s="10"/>
      <c r="D87" s="10"/>
      <c r="E87" s="10"/>
      <c r="F87" s="10"/>
    </row>
    <row r="88" spans="1:6">
      <c r="A88" s="10"/>
      <c r="B88" s="10"/>
      <c r="C88" s="10"/>
      <c r="D88" s="10"/>
      <c r="E88" s="10"/>
      <c r="F88" s="10"/>
    </row>
    <row r="89" spans="1:6">
      <c r="A89" s="10"/>
      <c r="B89" s="10"/>
      <c r="C89" s="10"/>
      <c r="D89" s="10"/>
      <c r="E89" s="10"/>
      <c r="F89" s="10"/>
    </row>
    <row r="90" spans="1:6">
      <c r="A90" s="10"/>
      <c r="B90" s="10"/>
      <c r="C90" s="10"/>
      <c r="D90" s="10"/>
      <c r="E90" s="10"/>
      <c r="F90" s="10"/>
    </row>
    <row r="91" spans="1:6">
      <c r="A91" s="10"/>
      <c r="B91" s="10"/>
      <c r="C91" s="10"/>
      <c r="D91" s="10"/>
      <c r="E91" s="10"/>
      <c r="F91" s="10"/>
    </row>
    <row r="92" spans="1:6">
      <c r="A92" s="10"/>
      <c r="B92" s="10"/>
      <c r="C92" s="10"/>
      <c r="D92" s="10"/>
      <c r="E92" s="10"/>
      <c r="F92" s="10"/>
    </row>
    <row r="93" spans="1:6">
      <c r="A93" s="10"/>
      <c r="B93" s="10"/>
      <c r="C93" s="10"/>
      <c r="D93" s="10"/>
      <c r="E93" s="10"/>
      <c r="F93" s="10"/>
    </row>
    <row r="94" spans="1:6">
      <c r="A94" s="10"/>
      <c r="B94" s="10"/>
      <c r="C94" s="10"/>
      <c r="D94" s="10"/>
      <c r="E94" s="10"/>
      <c r="F94" s="10"/>
    </row>
    <row r="95" spans="1:6">
      <c r="A95" s="10"/>
      <c r="B95" s="10"/>
      <c r="C95" s="10"/>
      <c r="D95" s="10"/>
      <c r="E95" s="10"/>
      <c r="F95" s="10"/>
    </row>
    <row r="96" spans="1:6">
      <c r="A96" s="10"/>
      <c r="B96" s="10"/>
      <c r="C96" s="10"/>
      <c r="D96" s="10"/>
      <c r="E96" s="10"/>
      <c r="F96" s="10"/>
    </row>
    <row r="97" spans="1:6">
      <c r="A97" s="10"/>
      <c r="B97" s="10"/>
      <c r="C97" s="10"/>
      <c r="D97" s="10"/>
      <c r="E97" s="10"/>
      <c r="F97" s="10"/>
    </row>
    <row r="98" spans="1:6">
      <c r="A98" s="10"/>
      <c r="B98" s="10"/>
      <c r="C98" s="10"/>
      <c r="D98" s="10"/>
      <c r="E98" s="10"/>
      <c r="F98" s="10"/>
    </row>
    <row r="99" spans="1:6">
      <c r="A99" s="10"/>
      <c r="B99" s="10"/>
      <c r="C99" s="10"/>
      <c r="D99" s="10"/>
      <c r="E99" s="10"/>
      <c r="F99" s="10"/>
    </row>
    <row r="100" spans="1:6">
      <c r="A100" s="10"/>
      <c r="B100" s="10"/>
      <c r="C100" s="10"/>
      <c r="D100" s="10"/>
      <c r="E100" s="10"/>
      <c r="F100" s="10"/>
    </row>
    <row r="101" spans="1:6">
      <c r="A101" s="10"/>
      <c r="B101" s="10"/>
      <c r="C101" s="10"/>
      <c r="D101" s="10"/>
      <c r="E101" s="10"/>
      <c r="F101" s="10"/>
    </row>
    <row r="102" spans="1:6">
      <c r="A102" s="10"/>
      <c r="B102" s="10"/>
      <c r="C102" s="10"/>
      <c r="D102" s="10"/>
      <c r="E102" s="10"/>
      <c r="F102" s="10"/>
    </row>
    <row r="103" spans="1:6">
      <c r="A103" s="10"/>
      <c r="B103" s="10"/>
      <c r="C103" s="10"/>
      <c r="D103" s="10"/>
      <c r="E103" s="10"/>
      <c r="F103" s="10"/>
    </row>
    <row r="104" spans="1:6">
      <c r="A104" s="10"/>
      <c r="B104" s="10"/>
      <c r="C104" s="10"/>
      <c r="D104" s="10"/>
      <c r="E104" s="10"/>
      <c r="F104" s="10"/>
    </row>
    <row r="105" spans="1:6">
      <c r="A105" s="10"/>
      <c r="B105" s="10"/>
      <c r="C105" s="10"/>
      <c r="D105" s="10"/>
      <c r="E105" s="10"/>
      <c r="F105" s="10"/>
    </row>
    <row r="106" spans="1:6">
      <c r="A106" s="10"/>
      <c r="B106" s="10"/>
      <c r="C106" s="10"/>
      <c r="D106" s="10"/>
      <c r="E106" s="10"/>
      <c r="F106" s="10"/>
    </row>
    <row r="107" spans="1:6">
      <c r="A107" s="10"/>
      <c r="B107" s="10"/>
      <c r="C107" s="10"/>
      <c r="D107" s="10"/>
      <c r="E107" s="10"/>
      <c r="F107" s="10"/>
    </row>
    <row r="108" spans="1:6">
      <c r="A108" s="10"/>
      <c r="B108" s="10"/>
      <c r="C108" s="10"/>
      <c r="D108" s="10"/>
      <c r="E108" s="10"/>
      <c r="F108" s="10"/>
    </row>
    <row r="109" spans="1:6">
      <c r="A109" s="10"/>
      <c r="B109" s="10"/>
      <c r="C109" s="10"/>
      <c r="D109" s="10"/>
      <c r="E109" s="10"/>
      <c r="F109" s="10"/>
    </row>
    <row r="110" spans="1:6">
      <c r="A110" s="10"/>
      <c r="B110" s="10"/>
      <c r="C110" s="10"/>
      <c r="D110" s="10"/>
      <c r="E110" s="10"/>
      <c r="F110" s="10"/>
    </row>
    <row r="111" spans="1:6">
      <c r="A111" s="10"/>
      <c r="B111" s="10"/>
      <c r="C111" s="10"/>
      <c r="D111" s="10"/>
      <c r="E111" s="10"/>
      <c r="F111" s="10"/>
    </row>
    <row r="112" spans="1:6">
      <c r="A112" s="10"/>
      <c r="B112" s="10"/>
      <c r="C112" s="10"/>
      <c r="D112" s="10"/>
      <c r="E112" s="10"/>
      <c r="F112" s="10"/>
    </row>
    <row r="113" spans="1:6">
      <c r="A113" s="10"/>
      <c r="B113" s="10"/>
      <c r="C113" s="10"/>
      <c r="D113" s="10"/>
      <c r="E113" s="10"/>
      <c r="F113" s="10"/>
    </row>
    <row r="114" spans="1:6">
      <c r="A114" s="10"/>
      <c r="B114" s="10"/>
      <c r="C114" s="10"/>
      <c r="D114" s="10"/>
      <c r="E114" s="10"/>
      <c r="F114" s="10"/>
    </row>
    <row r="115" spans="1:6">
      <c r="A115" s="10"/>
      <c r="B115" s="10"/>
      <c r="C115" s="10"/>
      <c r="D115" s="10"/>
      <c r="E115" s="10"/>
      <c r="F115" s="10"/>
    </row>
    <row r="116" spans="1:6">
      <c r="A116" s="10"/>
      <c r="B116" s="10"/>
      <c r="C116" s="10"/>
      <c r="D116" s="10"/>
      <c r="E116" s="10"/>
      <c r="F116" s="10"/>
    </row>
    <row r="117" spans="1:6">
      <c r="A117" s="10"/>
      <c r="B117" s="10"/>
      <c r="C117" s="10"/>
      <c r="D117" s="10"/>
      <c r="E117" s="10"/>
      <c r="F117" s="10"/>
    </row>
    <row r="118" spans="1:6">
      <c r="A118" s="10"/>
      <c r="B118" s="10"/>
      <c r="C118" s="10"/>
      <c r="D118" s="10"/>
      <c r="E118" s="10"/>
      <c r="F118" s="10"/>
    </row>
    <row r="119" spans="1:6">
      <c r="A119" s="10"/>
      <c r="B119" s="10"/>
      <c r="C119" s="10"/>
      <c r="D119" s="10"/>
      <c r="E119" s="10"/>
      <c r="F119" s="10"/>
    </row>
    <row r="120" spans="1:6">
      <c r="A120" s="10"/>
      <c r="B120" s="10"/>
      <c r="C120" s="10"/>
      <c r="D120" s="10"/>
      <c r="E120" s="10"/>
      <c r="F120" s="10"/>
    </row>
    <row r="121" spans="1:6">
      <c r="A121" s="10"/>
      <c r="B121" s="10"/>
      <c r="C121" s="10"/>
      <c r="D121" s="10"/>
      <c r="E121" s="10"/>
      <c r="F121" s="10"/>
    </row>
    <row r="122" spans="1:6">
      <c r="A122" s="10"/>
      <c r="B122" s="10"/>
      <c r="C122" s="10"/>
      <c r="D122" s="10"/>
      <c r="E122" s="10"/>
      <c r="F122" s="10"/>
    </row>
    <row r="123" spans="1:6">
      <c r="A123" s="10"/>
      <c r="B123" s="10"/>
      <c r="C123" s="10"/>
      <c r="D123" s="10"/>
      <c r="E123" s="10"/>
      <c r="F123" s="10"/>
    </row>
    <row r="124" spans="1:6">
      <c r="A124" s="10"/>
      <c r="B124" s="10"/>
      <c r="C124" s="10"/>
      <c r="D124" s="10"/>
      <c r="E124" s="10"/>
      <c r="F124" s="10"/>
    </row>
    <row r="125" spans="1:6">
      <c r="A125" s="10"/>
      <c r="B125" s="10"/>
      <c r="C125" s="10"/>
      <c r="D125" s="10"/>
      <c r="E125" s="10"/>
      <c r="F125" s="10"/>
    </row>
    <row r="126" spans="1:6">
      <c r="A126" s="10"/>
      <c r="B126" s="10"/>
      <c r="C126" s="10"/>
      <c r="D126" s="10"/>
      <c r="E126" s="10"/>
      <c r="F126" s="10"/>
    </row>
    <row r="127" spans="1:6">
      <c r="A127" s="10"/>
      <c r="B127" s="10"/>
      <c r="C127" s="10"/>
      <c r="D127" s="10"/>
      <c r="E127" s="10"/>
      <c r="F127" s="10"/>
    </row>
    <row r="128" spans="1:6">
      <c r="A128" s="10"/>
      <c r="B128" s="10"/>
      <c r="C128" s="10"/>
      <c r="D128" s="10"/>
      <c r="E128" s="10"/>
      <c r="F128" s="10"/>
    </row>
    <row r="129" spans="1:6">
      <c r="A129" s="10"/>
      <c r="B129" s="10"/>
      <c r="C129" s="10"/>
      <c r="D129" s="10"/>
      <c r="E129" s="10"/>
      <c r="F129" s="10"/>
    </row>
    <row r="130" spans="1:6">
      <c r="A130" s="10"/>
      <c r="B130" s="10"/>
      <c r="C130" s="10"/>
      <c r="D130" s="10"/>
      <c r="E130" s="10"/>
      <c r="F130" s="10"/>
    </row>
    <row r="131" spans="1:6">
      <c r="A131" s="10"/>
      <c r="B131" s="10"/>
      <c r="C131" s="10"/>
      <c r="D131" s="10"/>
      <c r="E131" s="10"/>
      <c r="F131" s="10"/>
    </row>
    <row r="132" spans="1:6">
      <c r="A132" s="10"/>
      <c r="B132" s="10"/>
      <c r="C132" s="10"/>
      <c r="D132" s="10"/>
      <c r="E132" s="10"/>
      <c r="F132" s="10"/>
    </row>
    <row r="133" spans="1:6">
      <c r="A133" s="10"/>
      <c r="B133" s="10"/>
      <c r="C133" s="10"/>
      <c r="D133" s="10"/>
      <c r="E133" s="10"/>
      <c r="F133" s="10"/>
    </row>
    <row r="134" spans="1:6">
      <c r="A134" s="10"/>
      <c r="B134" s="10"/>
      <c r="C134" s="10"/>
      <c r="D134" s="10"/>
      <c r="E134" s="10"/>
      <c r="F134" s="10"/>
    </row>
    <row r="135" spans="1:6">
      <c r="A135" s="10"/>
      <c r="B135" s="10"/>
      <c r="C135" s="10"/>
      <c r="D135" s="10"/>
      <c r="E135" s="10"/>
      <c r="F135" s="10"/>
    </row>
    <row r="136" spans="1:6">
      <c r="A136" s="10"/>
      <c r="B136" s="10"/>
      <c r="C136" s="10"/>
      <c r="D136" s="10"/>
      <c r="E136" s="10"/>
      <c r="F136" s="10"/>
    </row>
    <row r="137" spans="1:6">
      <c r="A137" s="10"/>
      <c r="B137" s="10"/>
      <c r="C137" s="10"/>
      <c r="D137" s="10"/>
      <c r="E137" s="10"/>
      <c r="F137" s="10"/>
    </row>
    <row r="138" spans="1:6">
      <c r="A138" s="10"/>
      <c r="B138" s="10"/>
      <c r="C138" s="10"/>
      <c r="D138" s="10"/>
      <c r="E138" s="10"/>
      <c r="F138" s="10"/>
    </row>
    <row r="139" spans="1:6">
      <c r="A139" s="10"/>
      <c r="B139" s="10"/>
      <c r="C139" s="10"/>
      <c r="D139" s="10"/>
      <c r="E139" s="10"/>
      <c r="F139" s="10"/>
    </row>
    <row r="140" spans="1:6">
      <c r="A140" s="10"/>
      <c r="B140" s="10"/>
      <c r="C140" s="10"/>
      <c r="D140" s="10"/>
      <c r="E140" s="10"/>
      <c r="F140" s="10"/>
    </row>
    <row r="141" spans="1:6">
      <c r="A141" s="10"/>
      <c r="B141" s="10"/>
      <c r="C141" s="10"/>
      <c r="D141" s="10"/>
      <c r="E141" s="10"/>
      <c r="F141" s="10"/>
    </row>
    <row r="142" spans="1:6">
      <c r="A142" s="10"/>
      <c r="B142" s="10"/>
      <c r="C142" s="10"/>
      <c r="D142" s="10"/>
      <c r="E142" s="10"/>
      <c r="F142" s="10"/>
    </row>
    <row r="143" spans="1:6">
      <c r="A143" s="10"/>
      <c r="B143" s="10"/>
      <c r="C143" s="10"/>
      <c r="D143" s="10"/>
      <c r="E143" s="10"/>
      <c r="F143" s="10"/>
    </row>
    <row r="144" spans="1:6">
      <c r="A144" s="10"/>
      <c r="B144" s="10"/>
      <c r="C144" s="10"/>
      <c r="D144" s="10"/>
      <c r="E144" s="10"/>
      <c r="F144" s="10"/>
    </row>
    <row r="145" spans="1:6">
      <c r="A145" s="10"/>
      <c r="B145" s="10"/>
      <c r="C145" s="10"/>
      <c r="D145" s="10"/>
      <c r="E145" s="10"/>
      <c r="F145" s="10"/>
    </row>
    <row r="146" spans="1:6">
      <c r="A146" s="10"/>
      <c r="B146" s="10"/>
      <c r="C146" s="10"/>
      <c r="D146" s="10"/>
      <c r="E146" s="10"/>
      <c r="F146" s="10"/>
    </row>
    <row r="147" spans="1:6">
      <c r="A147" s="10"/>
      <c r="B147" s="10"/>
      <c r="C147" s="10"/>
      <c r="D147" s="10"/>
      <c r="E147" s="10"/>
      <c r="F147" s="10"/>
    </row>
    <row r="148" spans="1:6">
      <c r="A148" s="10"/>
      <c r="B148" s="10"/>
      <c r="C148" s="10"/>
      <c r="D148" s="10"/>
      <c r="E148" s="10"/>
      <c r="F148" s="10"/>
    </row>
    <row r="149" spans="1:6">
      <c r="A149" s="10"/>
      <c r="B149" s="10"/>
      <c r="C149" s="10"/>
      <c r="D149" s="10"/>
      <c r="E149" s="10"/>
      <c r="F149" s="10"/>
    </row>
    <row r="150" spans="1:6">
      <c r="A150" s="10"/>
      <c r="B150" s="10"/>
      <c r="C150" s="10"/>
      <c r="D150" s="10"/>
      <c r="E150" s="10"/>
      <c r="F150" s="10"/>
    </row>
    <row r="151" spans="1:6">
      <c r="A151" s="10"/>
      <c r="B151" s="10"/>
      <c r="C151" s="10"/>
      <c r="D151" s="10"/>
      <c r="E151" s="10"/>
      <c r="F151" s="10"/>
    </row>
    <row r="152" spans="1:6">
      <c r="A152" s="10"/>
      <c r="B152" s="10"/>
      <c r="C152" s="10"/>
      <c r="D152" s="10"/>
      <c r="E152" s="10"/>
      <c r="F152" s="10"/>
    </row>
    <row r="153" spans="1:6">
      <c r="A153" s="10"/>
      <c r="B153" s="10"/>
      <c r="C153" s="10"/>
      <c r="D153" s="10"/>
      <c r="E153" s="10"/>
      <c r="F153" s="10"/>
    </row>
    <row r="154" spans="1:6">
      <c r="A154" s="10"/>
      <c r="B154" s="10"/>
      <c r="C154" s="10"/>
      <c r="D154" s="10"/>
      <c r="E154" s="10"/>
      <c r="F154" s="10"/>
    </row>
    <row r="155" spans="1:6">
      <c r="A155" s="10"/>
      <c r="B155" s="10"/>
      <c r="C155" s="10"/>
      <c r="D155" s="10"/>
      <c r="E155" s="10"/>
      <c r="F155" s="10"/>
    </row>
    <row r="156" spans="1:6">
      <c r="A156" s="10"/>
      <c r="B156" s="10"/>
      <c r="C156" s="10"/>
      <c r="D156" s="10"/>
      <c r="E156" s="10"/>
      <c r="F156" s="10"/>
    </row>
    <row r="157" spans="1:6">
      <c r="A157" s="10"/>
      <c r="B157" s="10"/>
      <c r="C157" s="10"/>
      <c r="D157" s="10"/>
      <c r="E157" s="10"/>
      <c r="F157" s="10"/>
    </row>
    <row r="158" spans="1:6">
      <c r="A158" s="10"/>
      <c r="B158" s="10"/>
      <c r="C158" s="10"/>
      <c r="D158" s="10"/>
      <c r="E158" s="10"/>
      <c r="F158" s="10"/>
    </row>
    <row r="159" spans="1:6">
      <c r="A159" s="10"/>
      <c r="B159" s="10"/>
      <c r="C159" s="10"/>
      <c r="D159" s="10"/>
      <c r="E159" s="10"/>
      <c r="F159" s="10"/>
    </row>
    <row r="160" spans="1:6">
      <c r="A160" s="10"/>
      <c r="B160" s="10"/>
      <c r="C160" s="10"/>
      <c r="D160" s="10"/>
      <c r="E160" s="10"/>
      <c r="F160" s="10"/>
    </row>
    <row r="161" spans="1:6">
      <c r="A161" s="10"/>
      <c r="B161" s="10"/>
      <c r="C161" s="10"/>
      <c r="D161" s="10"/>
      <c r="E161" s="10"/>
      <c r="F161" s="10"/>
    </row>
    <row r="162" spans="1:6">
      <c r="A162" s="10"/>
      <c r="B162" s="10"/>
      <c r="C162" s="10"/>
      <c r="D162" s="10"/>
      <c r="E162" s="10"/>
      <c r="F162" s="10"/>
    </row>
    <row r="163" spans="1:6">
      <c r="A163" s="10"/>
      <c r="B163" s="10"/>
      <c r="C163" s="10"/>
      <c r="D163" s="10"/>
      <c r="E163" s="10"/>
      <c r="F163" s="10"/>
    </row>
    <row r="164" spans="1:6">
      <c r="A164" s="10"/>
      <c r="B164" s="10"/>
      <c r="C164" s="10"/>
      <c r="D164" s="10"/>
      <c r="E164" s="10"/>
      <c r="F164" s="10"/>
    </row>
    <row r="165" spans="1:6">
      <c r="A165" s="10"/>
      <c r="B165" s="10"/>
      <c r="C165" s="10"/>
      <c r="D165" s="10"/>
      <c r="E165" s="10"/>
      <c r="F165" s="10"/>
    </row>
    <row r="166" spans="1:6">
      <c r="A166" s="10"/>
      <c r="B166" s="10"/>
      <c r="C166" s="10"/>
      <c r="D166" s="10"/>
      <c r="E166" s="10"/>
      <c r="F166" s="10"/>
    </row>
    <row r="167" spans="1:6">
      <c r="A167" s="10"/>
      <c r="B167" s="10"/>
      <c r="C167" s="10"/>
      <c r="D167" s="10"/>
      <c r="E167" s="10"/>
      <c r="F167" s="10"/>
    </row>
    <row r="168" spans="1:6">
      <c r="A168" s="10"/>
      <c r="B168" s="10"/>
      <c r="C168" s="10"/>
      <c r="D168" s="10"/>
      <c r="E168" s="10"/>
      <c r="F168" s="10"/>
    </row>
    <row r="169" spans="1:6">
      <c r="A169" s="10"/>
      <c r="B169" s="10"/>
      <c r="C169" s="10"/>
      <c r="D169" s="10"/>
      <c r="E169" s="10"/>
      <c r="F169" s="10"/>
    </row>
    <row r="170" spans="1:6">
      <c r="A170" s="10"/>
      <c r="B170" s="10"/>
      <c r="C170" s="10"/>
      <c r="D170" s="10"/>
      <c r="E170" s="10"/>
      <c r="F170" s="10"/>
    </row>
    <row r="171" spans="1:6">
      <c r="A171" s="10"/>
      <c r="B171" s="10"/>
      <c r="C171" s="10"/>
      <c r="D171" s="10"/>
      <c r="E171" s="10"/>
      <c r="F171" s="10"/>
    </row>
    <row r="172" spans="1:6">
      <c r="A172" s="10"/>
      <c r="B172" s="10"/>
      <c r="C172" s="10"/>
      <c r="D172" s="10"/>
      <c r="E172" s="10"/>
      <c r="F172" s="10"/>
    </row>
  </sheetData>
  <mergeCells count="9">
    <mergeCell ref="A1:G1"/>
    <mergeCell ref="A2:G2"/>
    <mergeCell ref="A3:G3"/>
    <mergeCell ref="A4:A6"/>
    <mergeCell ref="B4:B6"/>
    <mergeCell ref="C4:F4"/>
    <mergeCell ref="G4:G6"/>
    <mergeCell ref="C5:E5"/>
    <mergeCell ref="F5:F6"/>
  </mergeCells>
  <phoneticPr fontId="2" type="noConversion"/>
  <pageMargins left="0.69930555555555596" right="0.69930555555555596" top="0.75" bottom="0.75" header="0.3" footer="0.3"/>
  <pageSetup paperSize="9" scale="97" orientation="landscape" r:id="rId1"/>
  <headerFooter>
    <oddFooter>&amp;C‐ 18 ‐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2"/>
  <sheetViews>
    <sheetView showGridLines="0" showZeros="0" view="pageLayout" topLeftCell="A10" zoomScaleNormal="100" workbookViewId="0">
      <selection activeCell="D28" sqref="D28"/>
    </sheetView>
  </sheetViews>
  <sheetFormatPr defaultColWidth="9.125" defaultRowHeight="14.25"/>
  <cols>
    <col min="1" max="1" width="36.625" style="124" customWidth="1"/>
    <col min="2" max="2" width="13" style="124" customWidth="1"/>
    <col min="3" max="6" width="14.625" style="124" customWidth="1"/>
    <col min="7" max="7" width="13.375" style="124" customWidth="1"/>
    <col min="8" max="16384" width="9.125" style="124"/>
  </cols>
  <sheetData>
    <row r="1" spans="1:7" ht="27">
      <c r="A1" s="235" t="s">
        <v>825</v>
      </c>
      <c r="B1" s="235"/>
      <c r="C1" s="235"/>
      <c r="D1" s="235"/>
      <c r="E1" s="235"/>
      <c r="F1" s="235"/>
      <c r="G1" s="235"/>
    </row>
    <row r="2" spans="1:7">
      <c r="A2" s="237" t="s">
        <v>850</v>
      </c>
      <c r="B2" s="237"/>
      <c r="C2" s="237"/>
      <c r="D2" s="237"/>
      <c r="E2" s="237"/>
      <c r="F2" s="237"/>
      <c r="G2" s="237"/>
    </row>
    <row r="3" spans="1:7">
      <c r="A3" s="237" t="s">
        <v>3</v>
      </c>
      <c r="B3" s="237"/>
      <c r="C3" s="237"/>
      <c r="D3" s="237"/>
      <c r="E3" s="237"/>
      <c r="F3" s="237"/>
      <c r="G3" s="237"/>
    </row>
    <row r="4" spans="1:7">
      <c r="A4" s="241" t="s">
        <v>0</v>
      </c>
      <c r="B4" s="241" t="s">
        <v>254</v>
      </c>
      <c r="C4" s="241" t="s">
        <v>12</v>
      </c>
      <c r="D4" s="241"/>
      <c r="E4" s="241"/>
      <c r="F4" s="241"/>
      <c r="G4" s="241" t="s">
        <v>1</v>
      </c>
    </row>
    <row r="5" spans="1:7">
      <c r="A5" s="241"/>
      <c r="B5" s="241"/>
      <c r="C5" s="241" t="s">
        <v>77</v>
      </c>
      <c r="D5" s="241"/>
      <c r="E5" s="241"/>
      <c r="F5" s="245" t="s">
        <v>453</v>
      </c>
      <c r="G5" s="241"/>
    </row>
    <row r="6" spans="1:7">
      <c r="A6" s="241"/>
      <c r="B6" s="241"/>
      <c r="C6" s="149" t="s">
        <v>13</v>
      </c>
      <c r="D6" s="149" t="s">
        <v>78</v>
      </c>
      <c r="E6" s="149" t="s">
        <v>79</v>
      </c>
      <c r="F6" s="246"/>
      <c r="G6" s="241"/>
    </row>
    <row r="7" spans="1:7">
      <c r="A7" s="7" t="s">
        <v>44</v>
      </c>
      <c r="B7" s="131">
        <f t="shared" ref="B7" si="0">SUM(B8:B21)</f>
        <v>270157</v>
      </c>
      <c r="C7" s="22">
        <v>0</v>
      </c>
      <c r="D7" s="22">
        <v>0</v>
      </c>
      <c r="E7" s="22">
        <v>0</v>
      </c>
      <c r="F7" s="22">
        <v>0</v>
      </c>
      <c r="G7" s="131">
        <f t="shared" ref="G7" si="1">SUM(G8:G21)</f>
        <v>270157</v>
      </c>
    </row>
    <row r="8" spans="1:7">
      <c r="A8" s="7" t="s">
        <v>371</v>
      </c>
      <c r="B8" s="132">
        <v>116260</v>
      </c>
      <c r="C8" s="22"/>
      <c r="D8" s="22"/>
      <c r="E8" s="22"/>
      <c r="F8" s="22"/>
      <c r="G8" s="132">
        <v>116260</v>
      </c>
    </row>
    <row r="9" spans="1:7">
      <c r="A9" s="7" t="s">
        <v>372</v>
      </c>
      <c r="B9" s="132">
        <v>77000</v>
      </c>
      <c r="C9" s="22"/>
      <c r="D9" s="22"/>
      <c r="E9" s="22"/>
      <c r="F9" s="22"/>
      <c r="G9" s="132">
        <v>77000</v>
      </c>
    </row>
    <row r="10" spans="1:7">
      <c r="A10" s="7" t="s">
        <v>373</v>
      </c>
      <c r="B10" s="132">
        <v>4683</v>
      </c>
      <c r="C10" s="22"/>
      <c r="D10" s="22"/>
      <c r="E10" s="22"/>
      <c r="F10" s="22"/>
      <c r="G10" s="132">
        <v>4683</v>
      </c>
    </row>
    <row r="11" spans="1:7">
      <c r="A11" s="7" t="s">
        <v>374</v>
      </c>
      <c r="B11" s="132">
        <v>16813</v>
      </c>
      <c r="C11" s="22"/>
      <c r="D11" s="22"/>
      <c r="E11" s="22"/>
      <c r="F11" s="22"/>
      <c r="G11" s="132">
        <v>16813</v>
      </c>
    </row>
    <row r="12" spans="1:7">
      <c r="A12" s="7" t="s">
        <v>375</v>
      </c>
      <c r="B12" s="132">
        <v>11406</v>
      </c>
      <c r="C12" s="22"/>
      <c r="D12" s="22"/>
      <c r="E12" s="22"/>
      <c r="F12" s="22"/>
      <c r="G12" s="132">
        <v>11406</v>
      </c>
    </row>
    <row r="13" spans="1:7">
      <c r="A13" s="7" t="s">
        <v>376</v>
      </c>
      <c r="B13" s="132">
        <v>13927</v>
      </c>
      <c r="C13" s="22"/>
      <c r="D13" s="22"/>
      <c r="E13" s="22"/>
      <c r="F13" s="22"/>
      <c r="G13" s="132">
        <v>13927</v>
      </c>
    </row>
    <row r="14" spans="1:7">
      <c r="A14" s="7" t="s">
        <v>377</v>
      </c>
      <c r="B14" s="132">
        <v>5214</v>
      </c>
      <c r="C14" s="22"/>
      <c r="D14" s="22"/>
      <c r="E14" s="22"/>
      <c r="F14" s="22"/>
      <c r="G14" s="132">
        <v>5214</v>
      </c>
    </row>
    <row r="15" spans="1:7">
      <c r="A15" s="7" t="s">
        <v>378</v>
      </c>
      <c r="B15" s="132">
        <v>13861</v>
      </c>
      <c r="C15" s="22"/>
      <c r="D15" s="22"/>
      <c r="E15" s="22"/>
      <c r="F15" s="22"/>
      <c r="G15" s="132">
        <v>13861</v>
      </c>
    </row>
    <row r="16" spans="1:7">
      <c r="A16" s="7" t="s">
        <v>379</v>
      </c>
      <c r="B16" s="132">
        <v>134</v>
      </c>
      <c r="C16" s="22"/>
      <c r="D16" s="22"/>
      <c r="E16" s="22"/>
      <c r="F16" s="22"/>
      <c r="G16" s="132">
        <v>134</v>
      </c>
    </row>
    <row r="17" spans="1:7">
      <c r="A17" s="7" t="s">
        <v>380</v>
      </c>
      <c r="B17" s="132">
        <v>200</v>
      </c>
      <c r="C17" s="22"/>
      <c r="D17" s="22"/>
      <c r="E17" s="22"/>
      <c r="F17" s="22"/>
      <c r="G17" s="132">
        <v>200</v>
      </c>
    </row>
    <row r="18" spans="1:7">
      <c r="A18" s="7" t="s">
        <v>381</v>
      </c>
      <c r="B18" s="132">
        <v>3500</v>
      </c>
      <c r="C18" s="22"/>
      <c r="D18" s="22"/>
      <c r="E18" s="22"/>
      <c r="F18" s="22"/>
      <c r="G18" s="132">
        <v>3500</v>
      </c>
    </row>
    <row r="19" spans="1:7">
      <c r="A19" s="7" t="s">
        <v>382</v>
      </c>
      <c r="B19" s="132">
        <v>1159</v>
      </c>
      <c r="C19" s="22"/>
      <c r="D19" s="22"/>
      <c r="E19" s="22"/>
      <c r="F19" s="22"/>
      <c r="G19" s="132">
        <v>1159</v>
      </c>
    </row>
    <row r="20" spans="1:7">
      <c r="A20" s="58" t="s">
        <v>452</v>
      </c>
      <c r="B20" s="131">
        <v>6000</v>
      </c>
      <c r="C20" s="22"/>
      <c r="D20" s="22"/>
      <c r="E20" s="22"/>
      <c r="F20" s="22"/>
      <c r="G20" s="131">
        <v>6000</v>
      </c>
    </row>
    <row r="21" spans="1:7">
      <c r="A21" s="7" t="s">
        <v>383</v>
      </c>
      <c r="B21" s="131"/>
      <c r="C21" s="22"/>
      <c r="D21" s="22"/>
      <c r="E21" s="22"/>
      <c r="F21" s="22"/>
      <c r="G21" s="131"/>
    </row>
    <row r="22" spans="1:7">
      <c r="A22" s="7" t="s">
        <v>58</v>
      </c>
      <c r="B22" s="131">
        <f t="shared" ref="B22" si="2">SUM(B23:B31)</f>
        <v>19450</v>
      </c>
      <c r="C22" s="22">
        <v>0</v>
      </c>
      <c r="D22" s="22">
        <v>0</v>
      </c>
      <c r="E22" s="22">
        <v>0</v>
      </c>
      <c r="F22" s="22">
        <v>0</v>
      </c>
      <c r="G22" s="131">
        <f t="shared" ref="G22" si="3">SUM(G23:G31)</f>
        <v>19450</v>
      </c>
    </row>
    <row r="23" spans="1:7">
      <c r="A23" s="7" t="s">
        <v>384</v>
      </c>
      <c r="B23" s="131">
        <v>14000</v>
      </c>
      <c r="C23" s="22"/>
      <c r="D23" s="22"/>
      <c r="E23" s="22"/>
      <c r="F23" s="22"/>
      <c r="G23" s="131">
        <v>14000</v>
      </c>
    </row>
    <row r="24" spans="1:7">
      <c r="A24" s="7" t="s">
        <v>385</v>
      </c>
      <c r="B24" s="131">
        <v>850</v>
      </c>
      <c r="C24" s="22"/>
      <c r="D24" s="22"/>
      <c r="E24" s="22"/>
      <c r="F24" s="22"/>
      <c r="G24" s="131">
        <v>850</v>
      </c>
    </row>
    <row r="25" spans="1:7">
      <c r="A25" s="56" t="s">
        <v>386</v>
      </c>
      <c r="B25" s="131">
        <v>1900</v>
      </c>
      <c r="C25" s="22"/>
      <c r="D25" s="22"/>
      <c r="E25" s="22"/>
      <c r="F25" s="22"/>
      <c r="G25" s="131">
        <v>1900</v>
      </c>
    </row>
    <row r="26" spans="1:7">
      <c r="A26" s="56" t="s">
        <v>387</v>
      </c>
      <c r="B26" s="131"/>
      <c r="C26" s="22"/>
      <c r="D26" s="22"/>
      <c r="E26" s="22"/>
      <c r="F26" s="22"/>
      <c r="G26" s="131"/>
    </row>
    <row r="27" spans="1:7">
      <c r="A27" s="56" t="s">
        <v>388</v>
      </c>
      <c r="B27" s="131">
        <v>1200</v>
      </c>
      <c r="C27" s="22"/>
      <c r="D27" s="22"/>
      <c r="E27" s="22"/>
      <c r="F27" s="22"/>
      <c r="G27" s="131">
        <v>1200</v>
      </c>
    </row>
    <row r="28" spans="1:7">
      <c r="A28" s="16" t="s">
        <v>653</v>
      </c>
      <c r="B28" s="131"/>
      <c r="C28" s="22"/>
      <c r="D28" s="22"/>
      <c r="E28" s="22"/>
      <c r="F28" s="22"/>
      <c r="G28" s="131"/>
    </row>
    <row r="29" spans="1:7">
      <c r="A29" s="16" t="s">
        <v>654</v>
      </c>
      <c r="B29" s="131">
        <v>1500</v>
      </c>
      <c r="C29" s="22"/>
      <c r="D29" s="22"/>
      <c r="E29" s="22"/>
      <c r="F29" s="22"/>
      <c r="G29" s="131">
        <v>1500</v>
      </c>
    </row>
    <row r="30" spans="1:7">
      <c r="A30" s="56" t="s">
        <v>389</v>
      </c>
      <c r="B30" s="131"/>
      <c r="C30" s="22"/>
      <c r="D30" s="22"/>
      <c r="E30" s="22"/>
      <c r="F30" s="22"/>
      <c r="G30" s="131"/>
    </row>
    <row r="31" spans="1:7">
      <c r="A31" s="56"/>
      <c r="B31" s="63"/>
      <c r="C31" s="22"/>
      <c r="D31" s="22"/>
      <c r="E31" s="22"/>
      <c r="F31" s="22"/>
      <c r="G31" s="63"/>
    </row>
    <row r="32" spans="1:7">
      <c r="A32" s="17" t="s">
        <v>234</v>
      </c>
      <c r="B32" s="63">
        <f>SUM(B7,B22)</f>
        <v>289607</v>
      </c>
      <c r="C32" s="22">
        <v>0</v>
      </c>
      <c r="D32" s="22">
        <v>0</v>
      </c>
      <c r="E32" s="22">
        <v>0</v>
      </c>
      <c r="F32" s="22">
        <v>0</v>
      </c>
      <c r="G32" s="63">
        <f>SUM(G7,G22)</f>
        <v>289607</v>
      </c>
    </row>
    <row r="33" spans="1:6">
      <c r="A33" s="10"/>
      <c r="B33" s="10"/>
      <c r="C33" s="10"/>
      <c r="D33" s="10"/>
      <c r="E33" s="10"/>
      <c r="F33" s="10"/>
    </row>
    <row r="34" spans="1:6">
      <c r="A34" s="10"/>
      <c r="B34" s="10"/>
      <c r="C34" s="10"/>
      <c r="D34" s="10"/>
      <c r="E34" s="10"/>
      <c r="F34" s="10"/>
    </row>
    <row r="35" spans="1:6">
      <c r="A35" s="10"/>
      <c r="B35" s="10"/>
      <c r="C35" s="10"/>
      <c r="D35" s="10"/>
      <c r="E35" s="10"/>
      <c r="F35" s="10"/>
    </row>
    <row r="36" spans="1:6">
      <c r="A36" s="10"/>
      <c r="B36" s="10"/>
      <c r="C36" s="10"/>
      <c r="D36" s="10"/>
      <c r="E36" s="10"/>
      <c r="F36" s="10"/>
    </row>
    <row r="37" spans="1:6">
      <c r="A37" s="10"/>
      <c r="B37" s="10"/>
      <c r="C37" s="10"/>
      <c r="D37" s="10"/>
      <c r="E37" s="10"/>
      <c r="F37" s="10"/>
    </row>
    <row r="38" spans="1:6">
      <c r="A38" s="10"/>
      <c r="B38" s="10"/>
      <c r="C38" s="10"/>
      <c r="D38" s="10"/>
      <c r="E38" s="10"/>
      <c r="F38" s="10"/>
    </row>
    <row r="39" spans="1:6">
      <c r="A39" s="10"/>
      <c r="B39" s="10"/>
      <c r="C39" s="10"/>
      <c r="D39" s="10"/>
      <c r="E39" s="10"/>
      <c r="F39" s="10"/>
    </row>
    <row r="40" spans="1:6">
      <c r="A40" s="10"/>
      <c r="B40" s="10"/>
      <c r="C40" s="10"/>
      <c r="D40" s="10"/>
      <c r="E40" s="10"/>
      <c r="F40" s="10"/>
    </row>
    <row r="41" spans="1:6">
      <c r="A41" s="10"/>
      <c r="B41" s="10"/>
      <c r="C41" s="10"/>
      <c r="D41" s="10"/>
      <c r="E41" s="10"/>
      <c r="F41" s="10"/>
    </row>
    <row r="42" spans="1:6">
      <c r="A42" s="10"/>
      <c r="B42" s="10"/>
      <c r="C42" s="10"/>
      <c r="D42" s="10"/>
      <c r="E42" s="10"/>
      <c r="F42" s="10"/>
    </row>
    <row r="43" spans="1:6">
      <c r="A43" s="10"/>
      <c r="B43" s="10"/>
      <c r="C43" s="10"/>
      <c r="D43" s="10"/>
      <c r="E43" s="10"/>
      <c r="F43" s="10"/>
    </row>
    <row r="44" spans="1:6">
      <c r="A44" s="10"/>
      <c r="B44" s="10"/>
      <c r="C44" s="10"/>
      <c r="D44" s="10"/>
      <c r="E44" s="10"/>
      <c r="F44" s="10"/>
    </row>
    <row r="45" spans="1:6">
      <c r="A45" s="10"/>
      <c r="B45" s="10"/>
      <c r="C45" s="10"/>
      <c r="D45" s="10"/>
      <c r="E45" s="10"/>
      <c r="F45" s="10"/>
    </row>
    <row r="46" spans="1:6">
      <c r="A46" s="10"/>
      <c r="B46" s="10"/>
      <c r="C46" s="10"/>
      <c r="D46" s="10"/>
      <c r="E46" s="10"/>
      <c r="F46" s="10"/>
    </row>
    <row r="47" spans="1:6">
      <c r="A47" s="10"/>
      <c r="B47" s="10"/>
      <c r="C47" s="10"/>
      <c r="D47" s="10"/>
      <c r="E47" s="10"/>
      <c r="F47" s="10"/>
    </row>
    <row r="48" spans="1:6">
      <c r="A48" s="10"/>
      <c r="B48" s="10"/>
      <c r="C48" s="10"/>
      <c r="D48" s="10"/>
      <c r="E48" s="10"/>
      <c r="F48" s="10"/>
    </row>
    <row r="49" spans="1:6">
      <c r="A49" s="10"/>
      <c r="B49" s="10"/>
      <c r="C49" s="10"/>
      <c r="D49" s="10"/>
      <c r="E49" s="10"/>
      <c r="F49" s="10"/>
    </row>
    <row r="50" spans="1:6">
      <c r="A50" s="10"/>
      <c r="B50" s="10"/>
      <c r="C50" s="10"/>
      <c r="D50" s="10"/>
      <c r="E50" s="10"/>
      <c r="F50" s="10"/>
    </row>
    <row r="51" spans="1:6">
      <c r="A51" s="10"/>
      <c r="B51" s="10"/>
      <c r="C51" s="10"/>
      <c r="D51" s="10"/>
      <c r="E51" s="10"/>
      <c r="F51" s="10"/>
    </row>
    <row r="52" spans="1:6">
      <c r="A52" s="10"/>
      <c r="B52" s="10"/>
      <c r="C52" s="10"/>
      <c r="D52" s="10"/>
      <c r="E52" s="10"/>
      <c r="F52" s="10"/>
    </row>
    <row r="53" spans="1:6">
      <c r="A53" s="10"/>
      <c r="B53" s="10"/>
      <c r="C53" s="10"/>
      <c r="D53" s="10"/>
      <c r="E53" s="10"/>
      <c r="F53" s="10"/>
    </row>
    <row r="54" spans="1:6">
      <c r="A54" s="10"/>
      <c r="B54" s="10"/>
      <c r="C54" s="10"/>
      <c r="D54" s="10"/>
      <c r="E54" s="10"/>
      <c r="F54" s="10"/>
    </row>
    <row r="55" spans="1:6">
      <c r="A55" s="10"/>
      <c r="B55" s="10"/>
      <c r="C55" s="10"/>
      <c r="D55" s="10"/>
      <c r="E55" s="10"/>
      <c r="F55" s="10"/>
    </row>
    <row r="56" spans="1:6">
      <c r="A56" s="10"/>
      <c r="B56" s="10"/>
      <c r="C56" s="10"/>
      <c r="D56" s="10"/>
      <c r="E56" s="10"/>
      <c r="F56" s="10"/>
    </row>
    <row r="57" spans="1:6">
      <c r="A57" s="10"/>
      <c r="B57" s="10"/>
      <c r="C57" s="10"/>
      <c r="D57" s="10"/>
      <c r="E57" s="10"/>
      <c r="F57" s="10"/>
    </row>
    <row r="58" spans="1:6">
      <c r="A58" s="10"/>
      <c r="B58" s="10"/>
      <c r="C58" s="10"/>
      <c r="D58" s="10"/>
      <c r="E58" s="10"/>
      <c r="F58" s="10"/>
    </row>
    <row r="59" spans="1:6">
      <c r="A59" s="10"/>
      <c r="B59" s="10"/>
      <c r="C59" s="10"/>
      <c r="D59" s="10"/>
      <c r="E59" s="10"/>
      <c r="F59" s="10"/>
    </row>
    <row r="60" spans="1:6">
      <c r="A60" s="10"/>
      <c r="B60" s="10"/>
      <c r="C60" s="10"/>
      <c r="D60" s="10"/>
      <c r="E60" s="10"/>
      <c r="F60" s="10"/>
    </row>
    <row r="61" spans="1:6">
      <c r="A61" s="10"/>
      <c r="B61" s="10"/>
      <c r="C61" s="10"/>
      <c r="D61" s="10"/>
      <c r="E61" s="10"/>
      <c r="F61" s="10"/>
    </row>
    <row r="62" spans="1:6">
      <c r="A62" s="10"/>
      <c r="B62" s="10"/>
      <c r="C62" s="10"/>
      <c r="D62" s="10"/>
      <c r="E62" s="10"/>
      <c r="F62" s="10"/>
    </row>
    <row r="63" spans="1:6">
      <c r="A63" s="10"/>
      <c r="B63" s="10"/>
      <c r="C63" s="10"/>
      <c r="D63" s="10"/>
      <c r="E63" s="10"/>
      <c r="F63" s="10"/>
    </row>
    <row r="64" spans="1:6">
      <c r="A64" s="10"/>
      <c r="B64" s="10"/>
      <c r="C64" s="10"/>
      <c r="D64" s="10"/>
      <c r="E64" s="10"/>
      <c r="F64" s="10"/>
    </row>
    <row r="65" spans="1:6">
      <c r="A65" s="10"/>
      <c r="B65" s="10"/>
      <c r="C65" s="10"/>
      <c r="D65" s="10"/>
      <c r="E65" s="10"/>
      <c r="F65" s="10"/>
    </row>
    <row r="66" spans="1:6">
      <c r="A66" s="10"/>
      <c r="B66" s="10"/>
      <c r="C66" s="10"/>
      <c r="D66" s="10"/>
      <c r="E66" s="10"/>
      <c r="F66" s="10"/>
    </row>
    <row r="67" spans="1:6">
      <c r="A67" s="10"/>
      <c r="B67" s="10"/>
      <c r="C67" s="10"/>
      <c r="D67" s="10"/>
      <c r="E67" s="10"/>
      <c r="F67" s="10"/>
    </row>
    <row r="68" spans="1:6">
      <c r="A68" s="10"/>
      <c r="B68" s="10"/>
      <c r="C68" s="10"/>
      <c r="D68" s="10"/>
      <c r="E68" s="10"/>
      <c r="F68" s="10"/>
    </row>
    <row r="69" spans="1:6">
      <c r="A69" s="10"/>
      <c r="B69" s="10"/>
      <c r="C69" s="10"/>
      <c r="D69" s="10"/>
      <c r="E69" s="10"/>
      <c r="F69" s="10"/>
    </row>
    <row r="70" spans="1:6">
      <c r="A70" s="10"/>
      <c r="B70" s="10"/>
      <c r="C70" s="10"/>
      <c r="D70" s="10"/>
      <c r="E70" s="10"/>
      <c r="F70" s="10"/>
    </row>
    <row r="71" spans="1:6">
      <c r="A71" s="10"/>
      <c r="B71" s="10"/>
      <c r="C71" s="10"/>
      <c r="D71" s="10"/>
      <c r="E71" s="10"/>
      <c r="F71" s="10"/>
    </row>
    <row r="72" spans="1:6">
      <c r="A72" s="10"/>
      <c r="B72" s="10"/>
      <c r="C72" s="10"/>
      <c r="D72" s="10"/>
      <c r="E72" s="10"/>
      <c r="F72" s="10"/>
    </row>
    <row r="73" spans="1:6">
      <c r="A73" s="10"/>
      <c r="B73" s="10"/>
      <c r="C73" s="10"/>
      <c r="D73" s="10"/>
      <c r="E73" s="10"/>
      <c r="F73" s="10"/>
    </row>
    <row r="74" spans="1:6">
      <c r="A74" s="10"/>
      <c r="B74" s="10"/>
      <c r="C74" s="10"/>
      <c r="D74" s="10"/>
      <c r="E74" s="10"/>
      <c r="F74" s="10"/>
    </row>
    <row r="75" spans="1:6">
      <c r="A75" s="10"/>
      <c r="B75" s="10"/>
      <c r="C75" s="10"/>
      <c r="D75" s="10"/>
      <c r="E75" s="10"/>
      <c r="F75" s="10"/>
    </row>
    <row r="76" spans="1:6">
      <c r="A76" s="10"/>
      <c r="B76" s="10"/>
      <c r="C76" s="10"/>
      <c r="D76" s="10"/>
      <c r="E76" s="10"/>
      <c r="F76" s="10"/>
    </row>
    <row r="77" spans="1:6">
      <c r="A77" s="10"/>
      <c r="B77" s="10"/>
      <c r="C77" s="10"/>
      <c r="D77" s="10"/>
      <c r="E77" s="10"/>
      <c r="F77" s="10"/>
    </row>
    <row r="78" spans="1:6">
      <c r="A78" s="10"/>
      <c r="B78" s="10"/>
      <c r="C78" s="10"/>
      <c r="D78" s="10"/>
      <c r="E78" s="10"/>
      <c r="F78" s="10"/>
    </row>
    <row r="79" spans="1:6">
      <c r="A79" s="10"/>
      <c r="B79" s="10"/>
      <c r="C79" s="10"/>
      <c r="D79" s="10"/>
      <c r="E79" s="10"/>
      <c r="F79" s="10"/>
    </row>
    <row r="80" spans="1:6">
      <c r="A80" s="10"/>
      <c r="B80" s="10"/>
      <c r="C80" s="10"/>
      <c r="D80" s="10"/>
      <c r="E80" s="10"/>
      <c r="F80" s="10"/>
    </row>
    <row r="81" spans="1:6">
      <c r="A81" s="10"/>
      <c r="B81" s="10"/>
      <c r="C81" s="10"/>
      <c r="D81" s="10"/>
      <c r="E81" s="10"/>
      <c r="F81" s="10"/>
    </row>
    <row r="82" spans="1:6">
      <c r="A82" s="10"/>
      <c r="B82" s="10"/>
      <c r="C82" s="10"/>
      <c r="D82" s="10"/>
      <c r="E82" s="10"/>
      <c r="F82" s="10"/>
    </row>
    <row r="83" spans="1:6">
      <c r="A83" s="10"/>
      <c r="B83" s="10"/>
      <c r="C83" s="10"/>
      <c r="D83" s="10"/>
      <c r="E83" s="10"/>
      <c r="F83" s="10"/>
    </row>
    <row r="84" spans="1:6">
      <c r="A84" s="10"/>
      <c r="B84" s="10"/>
      <c r="C84" s="10"/>
      <c r="D84" s="10"/>
      <c r="E84" s="10"/>
      <c r="F84" s="10"/>
    </row>
    <row r="85" spans="1:6">
      <c r="A85" s="10"/>
      <c r="B85" s="10"/>
      <c r="C85" s="10"/>
      <c r="D85" s="10"/>
      <c r="E85" s="10"/>
      <c r="F85" s="10"/>
    </row>
    <row r="86" spans="1:6">
      <c r="A86" s="10"/>
      <c r="B86" s="10"/>
      <c r="C86" s="10"/>
      <c r="D86" s="10"/>
      <c r="E86" s="10"/>
      <c r="F86" s="10"/>
    </row>
    <row r="87" spans="1:6">
      <c r="A87" s="10"/>
      <c r="B87" s="10"/>
      <c r="C87" s="10"/>
      <c r="D87" s="10"/>
      <c r="E87" s="10"/>
      <c r="F87" s="10"/>
    </row>
    <row r="88" spans="1:6">
      <c r="A88" s="10"/>
      <c r="B88" s="10"/>
      <c r="C88" s="10"/>
      <c r="D88" s="10"/>
      <c r="E88" s="10"/>
      <c r="F88" s="10"/>
    </row>
    <row r="89" spans="1:6">
      <c r="A89" s="10"/>
      <c r="B89" s="10"/>
      <c r="C89" s="10"/>
      <c r="D89" s="10"/>
      <c r="E89" s="10"/>
      <c r="F89" s="10"/>
    </row>
    <row r="90" spans="1:6">
      <c r="A90" s="10"/>
      <c r="B90" s="10"/>
      <c r="C90" s="10"/>
      <c r="D90" s="10"/>
      <c r="E90" s="10"/>
      <c r="F90" s="10"/>
    </row>
    <row r="91" spans="1:6">
      <c r="A91" s="10"/>
      <c r="B91" s="10"/>
      <c r="C91" s="10"/>
      <c r="D91" s="10"/>
      <c r="E91" s="10"/>
      <c r="F91" s="10"/>
    </row>
    <row r="92" spans="1:6">
      <c r="A92" s="10"/>
      <c r="B92" s="10"/>
      <c r="C92" s="10"/>
      <c r="D92" s="10"/>
      <c r="E92" s="10"/>
      <c r="F92" s="10"/>
    </row>
    <row r="93" spans="1:6">
      <c r="A93" s="10"/>
      <c r="B93" s="10"/>
      <c r="C93" s="10"/>
      <c r="D93" s="10"/>
      <c r="E93" s="10"/>
      <c r="F93" s="10"/>
    </row>
    <row r="94" spans="1:6">
      <c r="A94" s="10"/>
      <c r="B94" s="10"/>
      <c r="C94" s="10"/>
      <c r="D94" s="10"/>
      <c r="E94" s="10"/>
      <c r="F94" s="10"/>
    </row>
    <row r="95" spans="1:6">
      <c r="A95" s="10"/>
      <c r="B95" s="10"/>
      <c r="C95" s="10"/>
      <c r="D95" s="10"/>
      <c r="E95" s="10"/>
      <c r="F95" s="10"/>
    </row>
    <row r="96" spans="1:6">
      <c r="A96" s="10"/>
      <c r="B96" s="10"/>
      <c r="C96" s="10"/>
      <c r="D96" s="10"/>
      <c r="E96" s="10"/>
      <c r="F96" s="10"/>
    </row>
    <row r="97" spans="1:6">
      <c r="A97" s="10"/>
      <c r="B97" s="10"/>
      <c r="C97" s="10"/>
      <c r="D97" s="10"/>
      <c r="E97" s="10"/>
      <c r="F97" s="10"/>
    </row>
    <row r="98" spans="1:6">
      <c r="A98" s="10"/>
      <c r="B98" s="10"/>
      <c r="C98" s="10"/>
      <c r="D98" s="10"/>
      <c r="E98" s="10"/>
      <c r="F98" s="10"/>
    </row>
    <row r="99" spans="1:6">
      <c r="A99" s="10"/>
      <c r="B99" s="10"/>
      <c r="C99" s="10"/>
      <c r="D99" s="10"/>
      <c r="E99" s="10"/>
      <c r="F99" s="10"/>
    </row>
    <row r="100" spans="1:6">
      <c r="A100" s="10"/>
      <c r="B100" s="10"/>
      <c r="C100" s="10"/>
      <c r="D100" s="10"/>
      <c r="E100" s="10"/>
      <c r="F100" s="10"/>
    </row>
    <row r="101" spans="1:6">
      <c r="A101" s="10"/>
      <c r="B101" s="10"/>
      <c r="C101" s="10"/>
      <c r="D101" s="10"/>
      <c r="E101" s="10"/>
      <c r="F101" s="10"/>
    </row>
    <row r="102" spans="1:6">
      <c r="A102" s="10"/>
      <c r="B102" s="10"/>
      <c r="C102" s="10"/>
      <c r="D102" s="10"/>
      <c r="E102" s="10"/>
      <c r="F102" s="10"/>
    </row>
    <row r="103" spans="1:6">
      <c r="A103" s="10"/>
      <c r="B103" s="10"/>
      <c r="C103" s="10"/>
      <c r="D103" s="10"/>
      <c r="E103" s="10"/>
      <c r="F103" s="10"/>
    </row>
    <row r="104" spans="1:6">
      <c r="A104" s="10"/>
      <c r="B104" s="10"/>
      <c r="C104" s="10"/>
      <c r="D104" s="10"/>
      <c r="E104" s="10"/>
      <c r="F104" s="10"/>
    </row>
    <row r="105" spans="1:6">
      <c r="A105" s="10"/>
      <c r="B105" s="10"/>
      <c r="C105" s="10"/>
      <c r="D105" s="10"/>
      <c r="E105" s="10"/>
      <c r="F105" s="10"/>
    </row>
    <row r="106" spans="1:6">
      <c r="A106" s="10"/>
      <c r="B106" s="10"/>
      <c r="C106" s="10"/>
      <c r="D106" s="10"/>
      <c r="E106" s="10"/>
      <c r="F106" s="10"/>
    </row>
    <row r="107" spans="1:6">
      <c r="A107" s="10"/>
      <c r="B107" s="10"/>
      <c r="C107" s="10"/>
      <c r="D107" s="10"/>
      <c r="E107" s="10"/>
      <c r="F107" s="10"/>
    </row>
    <row r="108" spans="1:6">
      <c r="A108" s="10"/>
      <c r="B108" s="10"/>
      <c r="C108" s="10"/>
      <c r="D108" s="10"/>
      <c r="E108" s="10"/>
      <c r="F108" s="10"/>
    </row>
    <row r="109" spans="1:6">
      <c r="A109" s="10"/>
      <c r="B109" s="10"/>
      <c r="C109" s="10"/>
      <c r="D109" s="10"/>
      <c r="E109" s="10"/>
      <c r="F109" s="10"/>
    </row>
    <row r="110" spans="1:6">
      <c r="A110" s="10"/>
      <c r="B110" s="10"/>
      <c r="C110" s="10"/>
      <c r="D110" s="10"/>
      <c r="E110" s="10"/>
      <c r="F110" s="10"/>
    </row>
    <row r="111" spans="1:6">
      <c r="A111" s="10"/>
      <c r="B111" s="10"/>
      <c r="C111" s="10"/>
      <c r="D111" s="10"/>
      <c r="E111" s="10"/>
      <c r="F111" s="10"/>
    </row>
    <row r="112" spans="1:6">
      <c r="A112" s="10"/>
      <c r="B112" s="10"/>
      <c r="C112" s="10"/>
      <c r="D112" s="10"/>
      <c r="E112" s="10"/>
      <c r="F112" s="10"/>
    </row>
    <row r="113" spans="1:6">
      <c r="A113" s="10"/>
      <c r="B113" s="10"/>
      <c r="C113" s="10"/>
      <c r="D113" s="10"/>
      <c r="E113" s="10"/>
      <c r="F113" s="10"/>
    </row>
    <row r="114" spans="1:6">
      <c r="A114" s="10"/>
      <c r="B114" s="10"/>
      <c r="C114" s="10"/>
      <c r="D114" s="10"/>
      <c r="E114" s="10"/>
      <c r="F114" s="10"/>
    </row>
    <row r="115" spans="1:6">
      <c r="A115" s="10"/>
      <c r="B115" s="10"/>
      <c r="C115" s="10"/>
      <c r="D115" s="10"/>
      <c r="E115" s="10"/>
      <c r="F115" s="10"/>
    </row>
    <row r="116" spans="1:6">
      <c r="A116" s="10"/>
      <c r="B116" s="10"/>
      <c r="C116" s="10"/>
      <c r="D116" s="10"/>
      <c r="E116" s="10"/>
      <c r="F116" s="10"/>
    </row>
    <row r="117" spans="1:6">
      <c r="A117" s="10"/>
      <c r="B117" s="10"/>
      <c r="C117" s="10"/>
      <c r="D117" s="10"/>
      <c r="E117" s="10"/>
      <c r="F117" s="10"/>
    </row>
    <row r="118" spans="1:6">
      <c r="A118" s="10"/>
      <c r="B118" s="10"/>
      <c r="C118" s="10"/>
      <c r="D118" s="10"/>
      <c r="E118" s="10"/>
      <c r="F118" s="10"/>
    </row>
    <row r="119" spans="1:6">
      <c r="A119" s="10"/>
      <c r="B119" s="10"/>
      <c r="C119" s="10"/>
      <c r="D119" s="10"/>
      <c r="E119" s="10"/>
      <c r="F119" s="10"/>
    </row>
    <row r="120" spans="1:6">
      <c r="A120" s="10"/>
      <c r="B120" s="10"/>
      <c r="C120" s="10"/>
      <c r="D120" s="10"/>
      <c r="E120" s="10"/>
      <c r="F120" s="10"/>
    </row>
    <row r="121" spans="1:6">
      <c r="A121" s="10"/>
      <c r="B121" s="10"/>
      <c r="C121" s="10"/>
      <c r="D121" s="10"/>
      <c r="E121" s="10"/>
      <c r="F121" s="10"/>
    </row>
    <row r="122" spans="1:6">
      <c r="A122" s="10"/>
      <c r="B122" s="10"/>
      <c r="C122" s="10"/>
      <c r="D122" s="10"/>
      <c r="E122" s="10"/>
      <c r="F122" s="10"/>
    </row>
    <row r="123" spans="1:6">
      <c r="A123" s="10"/>
      <c r="B123" s="10"/>
      <c r="C123" s="10"/>
      <c r="D123" s="10"/>
      <c r="E123" s="10"/>
      <c r="F123" s="10"/>
    </row>
    <row r="124" spans="1:6">
      <c r="A124" s="10"/>
      <c r="B124" s="10"/>
      <c r="C124" s="10"/>
      <c r="D124" s="10"/>
      <c r="E124" s="10"/>
      <c r="F124" s="10"/>
    </row>
    <row r="125" spans="1:6">
      <c r="A125" s="10"/>
      <c r="B125" s="10"/>
      <c r="C125" s="10"/>
      <c r="D125" s="10"/>
      <c r="E125" s="10"/>
      <c r="F125" s="10"/>
    </row>
    <row r="126" spans="1:6">
      <c r="A126" s="10"/>
      <c r="B126" s="10"/>
      <c r="C126" s="10"/>
      <c r="D126" s="10"/>
      <c r="E126" s="10"/>
      <c r="F126" s="10"/>
    </row>
    <row r="127" spans="1:6">
      <c r="A127" s="10"/>
      <c r="B127" s="10"/>
      <c r="C127" s="10"/>
      <c r="D127" s="10"/>
      <c r="E127" s="10"/>
      <c r="F127" s="10"/>
    </row>
    <row r="128" spans="1:6">
      <c r="A128" s="10"/>
      <c r="B128" s="10"/>
      <c r="C128" s="10"/>
      <c r="D128" s="10"/>
      <c r="E128" s="10"/>
      <c r="F128" s="10"/>
    </row>
    <row r="129" spans="1:6">
      <c r="A129" s="10"/>
      <c r="B129" s="10"/>
      <c r="C129" s="10"/>
      <c r="D129" s="10"/>
      <c r="E129" s="10"/>
      <c r="F129" s="10"/>
    </row>
    <row r="130" spans="1:6">
      <c r="A130" s="10"/>
      <c r="B130" s="10"/>
      <c r="C130" s="10"/>
      <c r="D130" s="10"/>
      <c r="E130" s="10"/>
      <c r="F130" s="10"/>
    </row>
    <row r="131" spans="1:6">
      <c r="A131" s="10"/>
      <c r="B131" s="10"/>
      <c r="C131" s="10"/>
      <c r="D131" s="10"/>
      <c r="E131" s="10"/>
      <c r="F131" s="10"/>
    </row>
    <row r="132" spans="1:6">
      <c r="A132" s="10"/>
      <c r="B132" s="10"/>
      <c r="C132" s="10"/>
      <c r="D132" s="10"/>
      <c r="E132" s="10"/>
      <c r="F132" s="10"/>
    </row>
    <row r="133" spans="1:6">
      <c r="A133" s="10"/>
      <c r="B133" s="10"/>
      <c r="C133" s="10"/>
      <c r="D133" s="10"/>
      <c r="E133" s="10"/>
      <c r="F133" s="10"/>
    </row>
    <row r="134" spans="1:6">
      <c r="A134" s="10"/>
      <c r="B134" s="10"/>
      <c r="C134" s="10"/>
      <c r="D134" s="10"/>
      <c r="E134" s="10"/>
      <c r="F134" s="10"/>
    </row>
    <row r="135" spans="1:6">
      <c r="A135" s="10"/>
      <c r="B135" s="10"/>
      <c r="C135" s="10"/>
      <c r="D135" s="10"/>
      <c r="E135" s="10"/>
      <c r="F135" s="10"/>
    </row>
    <row r="136" spans="1:6">
      <c r="A136" s="10"/>
      <c r="B136" s="10"/>
      <c r="C136" s="10"/>
      <c r="D136" s="10"/>
      <c r="E136" s="10"/>
      <c r="F136" s="10"/>
    </row>
    <row r="137" spans="1:6">
      <c r="A137" s="10"/>
      <c r="B137" s="10"/>
      <c r="C137" s="10"/>
      <c r="D137" s="10"/>
      <c r="E137" s="10"/>
      <c r="F137" s="10"/>
    </row>
    <row r="138" spans="1:6">
      <c r="A138" s="10"/>
      <c r="B138" s="10"/>
      <c r="C138" s="10"/>
      <c r="D138" s="10"/>
      <c r="E138" s="10"/>
      <c r="F138" s="10"/>
    </row>
    <row r="139" spans="1:6">
      <c r="A139" s="10"/>
      <c r="B139" s="10"/>
      <c r="C139" s="10"/>
      <c r="D139" s="10"/>
      <c r="E139" s="10"/>
      <c r="F139" s="10"/>
    </row>
    <row r="140" spans="1:6">
      <c r="A140" s="10"/>
      <c r="B140" s="10"/>
      <c r="C140" s="10"/>
      <c r="D140" s="10"/>
      <c r="E140" s="10"/>
      <c r="F140" s="10"/>
    </row>
    <row r="141" spans="1:6">
      <c r="A141" s="10"/>
      <c r="B141" s="10"/>
      <c r="C141" s="10"/>
      <c r="D141" s="10"/>
      <c r="E141" s="10"/>
      <c r="F141" s="10"/>
    </row>
    <row r="142" spans="1:6">
      <c r="A142" s="10"/>
      <c r="B142" s="10"/>
      <c r="C142" s="10"/>
      <c r="D142" s="10"/>
      <c r="E142" s="10"/>
      <c r="F142" s="10"/>
    </row>
    <row r="143" spans="1:6">
      <c r="A143" s="10"/>
      <c r="B143" s="10"/>
      <c r="C143" s="10"/>
      <c r="D143" s="10"/>
      <c r="E143" s="10"/>
      <c r="F143" s="10"/>
    </row>
    <row r="144" spans="1:6">
      <c r="A144" s="10"/>
      <c r="B144" s="10"/>
      <c r="C144" s="10"/>
      <c r="D144" s="10"/>
      <c r="E144" s="10"/>
      <c r="F144" s="10"/>
    </row>
    <row r="145" spans="1:6">
      <c r="A145" s="10"/>
      <c r="B145" s="10"/>
      <c r="C145" s="10"/>
      <c r="D145" s="10"/>
      <c r="E145" s="10"/>
      <c r="F145" s="10"/>
    </row>
    <row r="146" spans="1:6">
      <c r="A146" s="10"/>
      <c r="B146" s="10"/>
      <c r="C146" s="10"/>
      <c r="D146" s="10"/>
      <c r="E146" s="10"/>
      <c r="F146" s="10"/>
    </row>
    <row r="147" spans="1:6">
      <c r="A147" s="10"/>
      <c r="B147" s="10"/>
      <c r="C147" s="10"/>
      <c r="D147" s="10"/>
      <c r="E147" s="10"/>
      <c r="F147" s="10"/>
    </row>
    <row r="148" spans="1:6">
      <c r="A148" s="10"/>
      <c r="B148" s="10"/>
      <c r="C148" s="10"/>
      <c r="D148" s="10"/>
      <c r="E148" s="10"/>
      <c r="F148" s="10"/>
    </row>
    <row r="149" spans="1:6">
      <c r="A149" s="10"/>
      <c r="B149" s="10"/>
      <c r="C149" s="10"/>
      <c r="D149" s="10"/>
      <c r="E149" s="10"/>
      <c r="F149" s="10"/>
    </row>
    <row r="150" spans="1:6">
      <c r="A150" s="10"/>
      <c r="B150" s="10"/>
      <c r="C150" s="10"/>
      <c r="D150" s="10"/>
      <c r="E150" s="10"/>
      <c r="F150" s="10"/>
    </row>
    <row r="151" spans="1:6">
      <c r="A151" s="10"/>
      <c r="B151" s="10"/>
      <c r="C151" s="10"/>
      <c r="D151" s="10"/>
      <c r="E151" s="10"/>
      <c r="F151" s="10"/>
    </row>
    <row r="152" spans="1:6">
      <c r="A152" s="10"/>
      <c r="B152" s="10"/>
      <c r="C152" s="10"/>
      <c r="D152" s="10"/>
      <c r="E152" s="10"/>
      <c r="F152" s="10"/>
    </row>
    <row r="153" spans="1:6">
      <c r="A153" s="10"/>
      <c r="B153" s="10"/>
      <c r="C153" s="10"/>
      <c r="D153" s="10"/>
      <c r="E153" s="10"/>
      <c r="F153" s="10"/>
    </row>
    <row r="154" spans="1:6">
      <c r="A154" s="10"/>
      <c r="B154" s="10"/>
      <c r="C154" s="10"/>
      <c r="D154" s="10"/>
      <c r="E154" s="10"/>
      <c r="F154" s="10"/>
    </row>
    <row r="155" spans="1:6">
      <c r="A155" s="10"/>
      <c r="B155" s="10"/>
      <c r="C155" s="10"/>
      <c r="D155" s="10"/>
      <c r="E155" s="10"/>
      <c r="F155" s="10"/>
    </row>
    <row r="156" spans="1:6">
      <c r="A156" s="10"/>
      <c r="B156" s="10"/>
      <c r="C156" s="10"/>
      <c r="D156" s="10"/>
      <c r="E156" s="10"/>
      <c r="F156" s="10"/>
    </row>
    <row r="157" spans="1:6">
      <c r="A157" s="10"/>
      <c r="B157" s="10"/>
      <c r="C157" s="10"/>
      <c r="D157" s="10"/>
      <c r="E157" s="10"/>
      <c r="F157" s="10"/>
    </row>
    <row r="158" spans="1:6">
      <c r="A158" s="10"/>
      <c r="B158" s="10"/>
      <c r="C158" s="10"/>
      <c r="D158" s="10"/>
      <c r="E158" s="10"/>
      <c r="F158" s="10"/>
    </row>
    <row r="159" spans="1:6">
      <c r="A159" s="10"/>
      <c r="B159" s="10"/>
      <c r="C159" s="10"/>
      <c r="D159" s="10"/>
      <c r="E159" s="10"/>
      <c r="F159" s="10"/>
    </row>
    <row r="160" spans="1:6">
      <c r="A160" s="10"/>
      <c r="B160" s="10"/>
      <c r="C160" s="10"/>
      <c r="D160" s="10"/>
      <c r="E160" s="10"/>
      <c r="F160" s="10"/>
    </row>
    <row r="161" spans="1:6">
      <c r="A161" s="10"/>
      <c r="B161" s="10"/>
      <c r="C161" s="10"/>
      <c r="D161" s="10"/>
      <c r="E161" s="10"/>
      <c r="F161" s="10"/>
    </row>
    <row r="162" spans="1:6">
      <c r="A162" s="10"/>
      <c r="B162" s="10"/>
      <c r="C162" s="10"/>
      <c r="D162" s="10"/>
      <c r="E162" s="10"/>
      <c r="F162" s="10"/>
    </row>
    <row r="163" spans="1:6">
      <c r="A163" s="10"/>
      <c r="B163" s="10"/>
      <c r="C163" s="10"/>
      <c r="D163" s="10"/>
      <c r="E163" s="10"/>
      <c r="F163" s="10"/>
    </row>
    <row r="164" spans="1:6">
      <c r="A164" s="10"/>
      <c r="B164" s="10"/>
      <c r="C164" s="10"/>
      <c r="D164" s="10"/>
      <c r="E164" s="10"/>
      <c r="F164" s="10"/>
    </row>
    <row r="165" spans="1:6">
      <c r="A165" s="10"/>
      <c r="B165" s="10"/>
      <c r="C165" s="10"/>
      <c r="D165" s="10"/>
      <c r="E165" s="10"/>
      <c r="F165" s="10"/>
    </row>
    <row r="166" spans="1:6">
      <c r="A166" s="10"/>
      <c r="B166" s="10"/>
      <c r="C166" s="10"/>
      <c r="D166" s="10"/>
      <c r="E166" s="10"/>
      <c r="F166" s="10"/>
    </row>
    <row r="167" spans="1:6">
      <c r="A167" s="10"/>
      <c r="B167" s="10"/>
      <c r="C167" s="10"/>
      <c r="D167" s="10"/>
      <c r="E167" s="10"/>
      <c r="F167" s="10"/>
    </row>
    <row r="168" spans="1:6">
      <c r="A168" s="10"/>
      <c r="B168" s="10"/>
      <c r="C168" s="10"/>
      <c r="D168" s="10"/>
      <c r="E168" s="10"/>
      <c r="F168" s="10"/>
    </row>
    <row r="169" spans="1:6">
      <c r="A169" s="10"/>
      <c r="B169" s="10"/>
      <c r="C169" s="10"/>
      <c r="D169" s="10"/>
      <c r="E169" s="10"/>
      <c r="F169" s="10"/>
    </row>
    <row r="170" spans="1:6">
      <c r="A170" s="10"/>
      <c r="B170" s="10"/>
      <c r="C170" s="10"/>
      <c r="D170" s="10"/>
      <c r="E170" s="10"/>
      <c r="F170" s="10"/>
    </row>
    <row r="171" spans="1:6">
      <c r="A171" s="10"/>
      <c r="B171" s="10"/>
      <c r="C171" s="10"/>
      <c r="D171" s="10"/>
      <c r="E171" s="10"/>
      <c r="F171" s="10"/>
    </row>
    <row r="172" spans="1:6">
      <c r="A172" s="10"/>
      <c r="B172" s="10"/>
      <c r="C172" s="10"/>
      <c r="D172" s="10"/>
      <c r="E172" s="10"/>
      <c r="F172" s="10"/>
    </row>
  </sheetData>
  <mergeCells count="9">
    <mergeCell ref="A1:G1"/>
    <mergeCell ref="A2:G2"/>
    <mergeCell ref="A3:G3"/>
    <mergeCell ref="A4:A6"/>
    <mergeCell ref="B4:B6"/>
    <mergeCell ref="C4:F4"/>
    <mergeCell ref="G4:G6"/>
    <mergeCell ref="C5:E5"/>
    <mergeCell ref="F5:F6"/>
  </mergeCells>
  <phoneticPr fontId="2" type="noConversion"/>
  <pageMargins left="0.7" right="0.7" top="0.75" bottom="0.75" header="0.3" footer="0.3"/>
  <pageSetup paperSize="9" scale="97" orientation="landscape" r:id="rId1"/>
  <headerFooter>
    <oddFooter>&amp;C‐ 19 ‐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V228"/>
  <sheetViews>
    <sheetView showGridLines="0" showZeros="0" view="pageLayout" topLeftCell="A220" zoomScaleNormal="100" workbookViewId="0">
      <selection activeCell="I223" sqref="I223"/>
    </sheetView>
  </sheetViews>
  <sheetFormatPr defaultColWidth="9.125" defaultRowHeight="14.25"/>
  <cols>
    <col min="1" max="1" width="29.5" style="4" bestFit="1" customWidth="1"/>
    <col min="2" max="2" width="9.625" style="4" bestFit="1" customWidth="1"/>
    <col min="3" max="3" width="8.5" style="4" bestFit="1" customWidth="1"/>
    <col min="4" max="4" width="8" style="4" customWidth="1"/>
    <col min="5" max="5" width="8.5" style="4" bestFit="1" customWidth="1"/>
    <col min="6" max="6" width="9" style="4" customWidth="1"/>
    <col min="7" max="7" width="8.5" style="4" bestFit="1" customWidth="1"/>
    <col min="8" max="9" width="8" style="4" bestFit="1" customWidth="1"/>
    <col min="10" max="10" width="8" style="4" customWidth="1"/>
    <col min="11" max="12" width="8" style="124" customWidth="1"/>
    <col min="13" max="13" width="6.625" style="4" customWidth="1"/>
    <col min="14" max="15" width="9.375" style="4" customWidth="1"/>
    <col min="16" max="16" width="7.625" style="4" customWidth="1"/>
    <col min="17" max="17" width="9.375" style="4" bestFit="1" customWidth="1"/>
    <col min="18" max="18" width="8.25" style="4" customWidth="1"/>
    <col min="19" max="19" width="9.625" style="4" bestFit="1" customWidth="1"/>
    <col min="20" max="20" width="9.375" style="4" bestFit="1" customWidth="1"/>
    <col min="21" max="22" width="8.5" style="4" bestFit="1" customWidth="1"/>
    <col min="23" max="16384" width="9.125" style="4"/>
  </cols>
  <sheetData>
    <row r="1" spans="1:22" ht="33.950000000000003" customHeight="1">
      <c r="A1" s="235" t="s">
        <v>851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>
      <c r="A2" s="237" t="s">
        <v>641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>
      <c r="A3" s="247" t="s">
        <v>3</v>
      </c>
      <c r="B3" s="24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47"/>
      <c r="T3" s="247"/>
      <c r="U3" s="247"/>
      <c r="V3" s="247"/>
    </row>
    <row r="4" spans="1:22" ht="18" customHeight="1">
      <c r="A4" s="248" t="s">
        <v>0</v>
      </c>
      <c r="B4" s="250" t="s">
        <v>11</v>
      </c>
      <c r="C4" s="252" t="s">
        <v>80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4"/>
      <c r="S4" s="250" t="s">
        <v>1</v>
      </c>
      <c r="T4" s="248" t="s">
        <v>14</v>
      </c>
      <c r="U4" s="250" t="s">
        <v>81</v>
      </c>
      <c r="V4" s="250" t="s">
        <v>82</v>
      </c>
    </row>
    <row r="5" spans="1:22" ht="44.45" customHeight="1">
      <c r="A5" s="249"/>
      <c r="B5" s="251"/>
      <c r="C5" s="172" t="s">
        <v>13</v>
      </c>
      <c r="D5" s="173" t="s">
        <v>233</v>
      </c>
      <c r="E5" s="173" t="s">
        <v>390</v>
      </c>
      <c r="F5" s="173" t="s">
        <v>232</v>
      </c>
      <c r="G5" s="173" t="s">
        <v>391</v>
      </c>
      <c r="H5" s="173" t="s">
        <v>16</v>
      </c>
      <c r="I5" s="173" t="s">
        <v>73</v>
      </c>
      <c r="J5" s="173" t="s">
        <v>247</v>
      </c>
      <c r="K5" s="173" t="s">
        <v>392</v>
      </c>
      <c r="L5" s="173" t="s">
        <v>83</v>
      </c>
      <c r="M5" s="173" t="s">
        <v>442</v>
      </c>
      <c r="N5" s="173" t="s">
        <v>393</v>
      </c>
      <c r="O5" s="173" t="s">
        <v>17</v>
      </c>
      <c r="P5" s="173" t="s">
        <v>966</v>
      </c>
      <c r="Q5" s="57" t="s">
        <v>890</v>
      </c>
      <c r="R5" s="173" t="s">
        <v>79</v>
      </c>
      <c r="S5" s="251"/>
      <c r="T5" s="249"/>
      <c r="U5" s="251"/>
      <c r="V5" s="251"/>
    </row>
    <row r="6" spans="1:22" ht="22.9" customHeight="1">
      <c r="A6" s="173" t="s">
        <v>237</v>
      </c>
      <c r="B6" s="67">
        <v>415453</v>
      </c>
      <c r="C6" s="67">
        <v>129830</v>
      </c>
      <c r="D6" s="67">
        <v>0</v>
      </c>
      <c r="E6" s="67">
        <v>78176</v>
      </c>
      <c r="F6" s="67">
        <v>152328</v>
      </c>
      <c r="G6" s="67">
        <v>39763</v>
      </c>
      <c r="H6" s="67">
        <v>3163</v>
      </c>
      <c r="I6" s="67">
        <v>0</v>
      </c>
      <c r="J6" s="67">
        <v>19500</v>
      </c>
      <c r="K6" s="67">
        <v>0</v>
      </c>
      <c r="L6" s="67">
        <v>0</v>
      </c>
      <c r="M6" s="67">
        <v>0</v>
      </c>
      <c r="N6" s="67">
        <v>70859</v>
      </c>
      <c r="O6" s="67">
        <v>-173959</v>
      </c>
      <c r="P6" s="67">
        <v>-60000</v>
      </c>
      <c r="Q6" s="67">
        <v>0</v>
      </c>
      <c r="R6" s="67">
        <v>0</v>
      </c>
      <c r="S6" s="67">
        <v>545283</v>
      </c>
      <c r="T6" s="67">
        <v>488890</v>
      </c>
      <c r="U6" s="67">
        <v>56393</v>
      </c>
      <c r="V6" s="67">
        <v>56393</v>
      </c>
    </row>
    <row r="7" spans="1:22" ht="22.9" customHeight="1">
      <c r="A7" s="21" t="s">
        <v>213</v>
      </c>
      <c r="B7" s="67">
        <v>55382</v>
      </c>
      <c r="C7" s="67">
        <v>3405</v>
      </c>
      <c r="D7" s="67">
        <v>0</v>
      </c>
      <c r="E7" s="67">
        <v>0</v>
      </c>
      <c r="F7" s="67">
        <v>3709</v>
      </c>
      <c r="G7" s="67">
        <v>0</v>
      </c>
      <c r="H7" s="67">
        <v>3163</v>
      </c>
      <c r="I7" s="67">
        <v>0</v>
      </c>
      <c r="J7" s="67">
        <v>0</v>
      </c>
      <c r="K7" s="67">
        <v>0</v>
      </c>
      <c r="L7" s="67">
        <v>5950</v>
      </c>
      <c r="M7" s="67">
        <v>0</v>
      </c>
      <c r="N7" s="67">
        <v>1156</v>
      </c>
      <c r="O7" s="67">
        <v>-10573</v>
      </c>
      <c r="P7" s="67">
        <v>0</v>
      </c>
      <c r="Q7" s="67">
        <v>0</v>
      </c>
      <c r="R7" s="67">
        <v>0</v>
      </c>
      <c r="S7" s="67">
        <v>58787</v>
      </c>
      <c r="T7" s="67">
        <v>52778</v>
      </c>
      <c r="U7" s="67">
        <v>6009</v>
      </c>
      <c r="V7" s="67">
        <v>6009</v>
      </c>
    </row>
    <row r="8" spans="1:22" ht="22.9" customHeight="1">
      <c r="A8" s="21" t="s">
        <v>84</v>
      </c>
      <c r="B8" s="67">
        <v>1340</v>
      </c>
      <c r="C8" s="67">
        <v>299</v>
      </c>
      <c r="D8" s="67">
        <v>0</v>
      </c>
      <c r="E8" s="67">
        <v>0</v>
      </c>
      <c r="F8" s="67">
        <v>0</v>
      </c>
      <c r="G8" s="67">
        <v>0</v>
      </c>
      <c r="H8" s="67">
        <v>359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-60</v>
      </c>
      <c r="P8" s="67">
        <v>0</v>
      </c>
      <c r="Q8" s="67">
        <v>0</v>
      </c>
      <c r="R8" s="67">
        <v>0</v>
      </c>
      <c r="S8" s="67">
        <v>1639</v>
      </c>
      <c r="T8" s="67">
        <v>1639</v>
      </c>
      <c r="U8" s="67">
        <v>0</v>
      </c>
      <c r="V8" s="67">
        <v>0</v>
      </c>
    </row>
    <row r="9" spans="1:22" ht="22.9" customHeight="1">
      <c r="A9" s="21" t="s">
        <v>85</v>
      </c>
      <c r="B9" s="67">
        <v>1165</v>
      </c>
      <c r="C9" s="67">
        <v>-46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-46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1119</v>
      </c>
      <c r="T9" s="67">
        <v>1114</v>
      </c>
      <c r="U9" s="67">
        <v>5</v>
      </c>
      <c r="V9" s="67">
        <v>5</v>
      </c>
    </row>
    <row r="10" spans="1:22" ht="22.9" customHeight="1">
      <c r="A10" s="21" t="s">
        <v>195</v>
      </c>
      <c r="B10" s="67">
        <v>9650</v>
      </c>
      <c r="C10" s="67">
        <v>-1114</v>
      </c>
      <c r="D10" s="67">
        <v>0</v>
      </c>
      <c r="E10" s="67">
        <v>0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-814</v>
      </c>
      <c r="M10" s="67">
        <v>0</v>
      </c>
      <c r="N10" s="67">
        <v>0</v>
      </c>
      <c r="O10" s="67">
        <v>-300</v>
      </c>
      <c r="P10" s="67">
        <v>0</v>
      </c>
      <c r="Q10" s="67">
        <v>0</v>
      </c>
      <c r="R10" s="67">
        <v>0</v>
      </c>
      <c r="S10" s="67">
        <v>8536</v>
      </c>
      <c r="T10" s="67">
        <v>8536</v>
      </c>
      <c r="U10" s="67">
        <v>0</v>
      </c>
      <c r="V10" s="67">
        <v>0</v>
      </c>
    </row>
    <row r="11" spans="1:22" ht="22.9" customHeight="1">
      <c r="A11" s="21" t="s">
        <v>86</v>
      </c>
      <c r="B11" s="67">
        <v>2200</v>
      </c>
      <c r="C11" s="67">
        <v>931</v>
      </c>
      <c r="D11" s="67">
        <v>0</v>
      </c>
      <c r="E11" s="67">
        <v>0</v>
      </c>
      <c r="F11" s="67">
        <v>690</v>
      </c>
      <c r="G11" s="67">
        <v>0</v>
      </c>
      <c r="H11" s="67">
        <v>341</v>
      </c>
      <c r="I11" s="67">
        <v>0</v>
      </c>
      <c r="J11" s="67">
        <v>0</v>
      </c>
      <c r="K11" s="67">
        <v>0</v>
      </c>
      <c r="L11" s="67">
        <v>185</v>
      </c>
      <c r="M11" s="67">
        <v>0</v>
      </c>
      <c r="N11" s="67">
        <v>0</v>
      </c>
      <c r="O11" s="67">
        <v>-285</v>
      </c>
      <c r="P11" s="67">
        <v>0</v>
      </c>
      <c r="Q11" s="67">
        <v>0</v>
      </c>
      <c r="R11" s="67">
        <v>0</v>
      </c>
      <c r="S11" s="67">
        <v>3131</v>
      </c>
      <c r="T11" s="67">
        <v>2946</v>
      </c>
      <c r="U11" s="67">
        <v>185</v>
      </c>
      <c r="V11" s="67">
        <v>185</v>
      </c>
    </row>
    <row r="12" spans="1:22" ht="22.9" customHeight="1">
      <c r="A12" s="21" t="s">
        <v>87</v>
      </c>
      <c r="B12" s="67">
        <v>673</v>
      </c>
      <c r="C12" s="67">
        <v>-168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-118</v>
      </c>
      <c r="M12" s="67">
        <v>0</v>
      </c>
      <c r="N12" s="67">
        <v>259</v>
      </c>
      <c r="O12" s="67">
        <v>-309</v>
      </c>
      <c r="P12" s="67">
        <v>0</v>
      </c>
      <c r="Q12" s="67">
        <v>0</v>
      </c>
      <c r="R12" s="67">
        <v>0</v>
      </c>
      <c r="S12" s="67">
        <v>505</v>
      </c>
      <c r="T12" s="67">
        <v>505</v>
      </c>
      <c r="U12" s="67">
        <v>0</v>
      </c>
      <c r="V12" s="67">
        <v>0</v>
      </c>
    </row>
    <row r="13" spans="1:22" ht="22.9" customHeight="1">
      <c r="A13" s="21" t="s">
        <v>88</v>
      </c>
      <c r="B13" s="67">
        <v>2180</v>
      </c>
      <c r="C13" s="67">
        <v>-36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-36</v>
      </c>
      <c r="M13" s="67">
        <v>0</v>
      </c>
      <c r="N13" s="67">
        <v>0</v>
      </c>
      <c r="O13" s="67">
        <v>0</v>
      </c>
      <c r="P13" s="67">
        <v>0</v>
      </c>
      <c r="Q13" s="67">
        <v>0</v>
      </c>
      <c r="R13" s="67">
        <v>0</v>
      </c>
      <c r="S13" s="67">
        <v>2144</v>
      </c>
      <c r="T13" s="67">
        <v>2128</v>
      </c>
      <c r="U13" s="67">
        <v>16</v>
      </c>
      <c r="V13" s="67">
        <v>16</v>
      </c>
    </row>
    <row r="14" spans="1:22" ht="22.9" customHeight="1">
      <c r="A14" s="21" t="s">
        <v>89</v>
      </c>
      <c r="B14" s="67">
        <v>300</v>
      </c>
      <c r="C14" s="67">
        <v>350</v>
      </c>
      <c r="D14" s="67">
        <v>0</v>
      </c>
      <c r="E14" s="67">
        <v>0</v>
      </c>
      <c r="F14" s="67">
        <v>0</v>
      </c>
      <c r="G14" s="67">
        <v>0</v>
      </c>
      <c r="H14" s="67">
        <v>350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650</v>
      </c>
      <c r="T14" s="67">
        <v>650</v>
      </c>
      <c r="U14" s="67">
        <v>0</v>
      </c>
      <c r="V14" s="67">
        <v>0</v>
      </c>
    </row>
    <row r="15" spans="1:22" ht="22.9" customHeight="1">
      <c r="A15" s="21" t="s">
        <v>90</v>
      </c>
      <c r="B15" s="67">
        <v>1475</v>
      </c>
      <c r="C15" s="67">
        <v>-376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-376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1099</v>
      </c>
      <c r="T15" s="67">
        <v>1093</v>
      </c>
      <c r="U15" s="67">
        <v>6</v>
      </c>
      <c r="V15" s="67">
        <v>6</v>
      </c>
    </row>
    <row r="16" spans="1:22" ht="22.9" customHeight="1">
      <c r="A16" s="21" t="s">
        <v>91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</row>
    <row r="17" spans="1:22" ht="22.9" customHeight="1">
      <c r="A17" s="21" t="s">
        <v>92</v>
      </c>
      <c r="B17" s="67">
        <v>5763</v>
      </c>
      <c r="C17" s="67">
        <v>2284</v>
      </c>
      <c r="D17" s="67">
        <v>0</v>
      </c>
      <c r="E17" s="67">
        <v>0</v>
      </c>
      <c r="F17" s="67">
        <v>0</v>
      </c>
      <c r="G17" s="67">
        <v>0</v>
      </c>
      <c r="H17" s="67">
        <v>2113</v>
      </c>
      <c r="I17" s="67">
        <v>0</v>
      </c>
      <c r="J17" s="67">
        <v>0</v>
      </c>
      <c r="K17" s="67">
        <v>0</v>
      </c>
      <c r="L17" s="67">
        <v>171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8047</v>
      </c>
      <c r="T17" s="67">
        <v>8047</v>
      </c>
      <c r="U17" s="67">
        <v>0</v>
      </c>
      <c r="V17" s="67">
        <v>0</v>
      </c>
    </row>
    <row r="18" spans="1:22" ht="22.9" customHeight="1">
      <c r="A18" s="21" t="s">
        <v>18</v>
      </c>
      <c r="B18" s="67">
        <v>1815</v>
      </c>
      <c r="C18" s="67">
        <v>-17</v>
      </c>
      <c r="D18" s="67">
        <v>0</v>
      </c>
      <c r="E18" s="67">
        <v>0</v>
      </c>
      <c r="F18" s="67">
        <v>130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-17</v>
      </c>
      <c r="M18" s="67">
        <v>0</v>
      </c>
      <c r="N18" s="67">
        <v>0</v>
      </c>
      <c r="O18" s="67">
        <v>-130</v>
      </c>
      <c r="P18" s="67">
        <v>0</v>
      </c>
      <c r="Q18" s="67">
        <v>0</v>
      </c>
      <c r="R18" s="67">
        <v>0</v>
      </c>
      <c r="S18" s="67">
        <v>1798</v>
      </c>
      <c r="T18" s="67">
        <v>1798</v>
      </c>
      <c r="U18" s="67">
        <v>0</v>
      </c>
      <c r="V18" s="67">
        <v>0</v>
      </c>
    </row>
    <row r="19" spans="1:22" ht="22.9" customHeight="1">
      <c r="A19" s="21" t="s">
        <v>93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</row>
    <row r="20" spans="1:22" ht="22.9" customHeight="1">
      <c r="A20" s="21" t="s">
        <v>94</v>
      </c>
      <c r="B20" s="67">
        <v>160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160</v>
      </c>
      <c r="T20" s="67">
        <v>160</v>
      </c>
      <c r="U20" s="67">
        <v>0</v>
      </c>
      <c r="V20" s="67">
        <v>0</v>
      </c>
    </row>
    <row r="21" spans="1:22" ht="22.9" customHeight="1">
      <c r="A21" s="21" t="s">
        <v>490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</row>
    <row r="22" spans="1:22" ht="22.9" customHeight="1">
      <c r="A22" s="21" t="s">
        <v>95</v>
      </c>
      <c r="B22" s="67">
        <v>445</v>
      </c>
      <c r="C22" s="67">
        <v>448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448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893</v>
      </c>
      <c r="T22" s="67">
        <v>893</v>
      </c>
      <c r="U22" s="67">
        <v>0</v>
      </c>
      <c r="V22" s="67">
        <v>0</v>
      </c>
    </row>
    <row r="23" spans="1:22" ht="22.9" customHeight="1">
      <c r="A23" s="21" t="s">
        <v>96</v>
      </c>
      <c r="B23" s="67">
        <v>301</v>
      </c>
      <c r="C23" s="67">
        <v>-70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-70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231</v>
      </c>
      <c r="T23" s="67">
        <v>231</v>
      </c>
      <c r="U23" s="67">
        <v>0</v>
      </c>
      <c r="V23" s="67">
        <v>0</v>
      </c>
    </row>
    <row r="24" spans="1:22" ht="22.9" customHeight="1">
      <c r="A24" s="21" t="s">
        <v>97</v>
      </c>
      <c r="B24" s="67">
        <v>1055</v>
      </c>
      <c r="C24" s="67">
        <v>-22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-22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1033</v>
      </c>
      <c r="T24" s="67">
        <v>1033</v>
      </c>
      <c r="U24" s="67">
        <v>0</v>
      </c>
      <c r="V24" s="67">
        <v>0</v>
      </c>
    </row>
    <row r="25" spans="1:22" ht="22.9" customHeight="1">
      <c r="A25" s="21" t="s">
        <v>196</v>
      </c>
      <c r="B25" s="67">
        <v>4745</v>
      </c>
      <c r="C25" s="67">
        <v>109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109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4854</v>
      </c>
      <c r="T25" s="67">
        <v>4701</v>
      </c>
      <c r="U25" s="67">
        <v>153</v>
      </c>
      <c r="V25" s="67">
        <v>153</v>
      </c>
    </row>
    <row r="26" spans="1:22" ht="22.9" customHeight="1">
      <c r="A26" s="21" t="s">
        <v>98</v>
      </c>
      <c r="B26" s="67">
        <v>2990</v>
      </c>
      <c r="C26" s="67">
        <v>1177</v>
      </c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6250</v>
      </c>
      <c r="M26" s="67">
        <v>0</v>
      </c>
      <c r="N26" s="67">
        <v>897</v>
      </c>
      <c r="O26" s="67">
        <v>-5970</v>
      </c>
      <c r="P26" s="67">
        <v>0</v>
      </c>
      <c r="Q26" s="67">
        <v>0</v>
      </c>
      <c r="R26" s="67">
        <v>0</v>
      </c>
      <c r="S26" s="67">
        <v>4167</v>
      </c>
      <c r="T26" s="67">
        <v>3064</v>
      </c>
      <c r="U26" s="67">
        <v>1103</v>
      </c>
      <c r="V26" s="67">
        <v>1103</v>
      </c>
    </row>
    <row r="27" spans="1:22" ht="22.9" customHeight="1">
      <c r="A27" s="21" t="s">
        <v>99</v>
      </c>
      <c r="B27" s="67">
        <v>1145</v>
      </c>
      <c r="C27" s="67">
        <v>754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1342</v>
      </c>
      <c r="M27" s="67">
        <v>0</v>
      </c>
      <c r="N27" s="67">
        <v>0</v>
      </c>
      <c r="O27" s="67">
        <v>-588</v>
      </c>
      <c r="P27" s="67">
        <v>0</v>
      </c>
      <c r="Q27" s="67">
        <v>0</v>
      </c>
      <c r="R27" s="67">
        <v>0</v>
      </c>
      <c r="S27" s="67">
        <v>1899</v>
      </c>
      <c r="T27" s="67">
        <v>1899</v>
      </c>
      <c r="U27" s="67">
        <v>0</v>
      </c>
      <c r="V27" s="67">
        <v>0</v>
      </c>
    </row>
    <row r="28" spans="1:22" ht="22.9" customHeight="1">
      <c r="A28" s="21" t="s">
        <v>100</v>
      </c>
      <c r="B28" s="67">
        <v>2435</v>
      </c>
      <c r="C28" s="67">
        <v>-1388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-1303</v>
      </c>
      <c r="M28" s="67">
        <v>0</v>
      </c>
      <c r="N28" s="67">
        <v>0</v>
      </c>
      <c r="O28" s="67">
        <v>-85</v>
      </c>
      <c r="P28" s="67">
        <v>0</v>
      </c>
      <c r="Q28" s="67">
        <v>0</v>
      </c>
      <c r="R28" s="67">
        <v>0</v>
      </c>
      <c r="S28" s="67">
        <v>1047</v>
      </c>
      <c r="T28" s="67">
        <v>1045</v>
      </c>
      <c r="U28" s="67">
        <v>2</v>
      </c>
      <c r="V28" s="67">
        <v>2</v>
      </c>
    </row>
    <row r="29" spans="1:22" ht="22.9" customHeight="1">
      <c r="A29" s="21" t="s">
        <v>655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</row>
    <row r="30" spans="1:22" ht="22.9" customHeight="1">
      <c r="A30" s="21" t="s">
        <v>101</v>
      </c>
      <c r="B30" s="67">
        <v>3890</v>
      </c>
      <c r="C30" s="67">
        <v>64</v>
      </c>
      <c r="D30" s="67">
        <v>0</v>
      </c>
      <c r="E30" s="67">
        <v>0</v>
      </c>
      <c r="F30" s="67">
        <v>181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64</v>
      </c>
      <c r="M30" s="67">
        <v>0</v>
      </c>
      <c r="N30" s="67">
        <v>0</v>
      </c>
      <c r="O30" s="67">
        <v>-181</v>
      </c>
      <c r="P30" s="67">
        <v>0</v>
      </c>
      <c r="Q30" s="67">
        <v>0</v>
      </c>
      <c r="R30" s="67">
        <v>0</v>
      </c>
      <c r="S30" s="67">
        <v>3954</v>
      </c>
      <c r="T30" s="67">
        <v>3954</v>
      </c>
      <c r="U30" s="67">
        <v>0</v>
      </c>
      <c r="V30" s="67">
        <v>0</v>
      </c>
    </row>
    <row r="31" spans="1:22" ht="22.9" customHeight="1">
      <c r="A31" s="21" t="s">
        <v>491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</row>
    <row r="32" spans="1:22" ht="22.9" customHeight="1">
      <c r="A32" s="21" t="s">
        <v>492</v>
      </c>
      <c r="B32" s="67">
        <v>10305</v>
      </c>
      <c r="C32" s="67">
        <v>-1348</v>
      </c>
      <c r="D32" s="67">
        <v>0</v>
      </c>
      <c r="E32" s="67">
        <v>0</v>
      </c>
      <c r="F32" s="67">
        <v>78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-1391</v>
      </c>
      <c r="M32" s="67">
        <v>0</v>
      </c>
      <c r="N32" s="67">
        <v>0</v>
      </c>
      <c r="O32" s="67">
        <v>-35</v>
      </c>
      <c r="P32" s="67">
        <v>0</v>
      </c>
      <c r="Q32" s="67">
        <v>0</v>
      </c>
      <c r="R32" s="67">
        <v>0</v>
      </c>
      <c r="S32" s="67">
        <v>8957</v>
      </c>
      <c r="T32" s="67">
        <v>7040</v>
      </c>
      <c r="U32" s="67">
        <v>1917</v>
      </c>
      <c r="V32" s="67">
        <v>1917</v>
      </c>
    </row>
    <row r="33" spans="1:22" ht="22.9" customHeight="1">
      <c r="A33" s="21" t="s">
        <v>102</v>
      </c>
      <c r="B33" s="67">
        <v>1350</v>
      </c>
      <c r="C33" s="67">
        <v>1574</v>
      </c>
      <c r="D33" s="67">
        <v>0</v>
      </c>
      <c r="E33" s="67">
        <v>0</v>
      </c>
      <c r="F33" s="67">
        <v>2630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1574</v>
      </c>
      <c r="M33" s="67">
        <v>0</v>
      </c>
      <c r="N33" s="67">
        <v>0</v>
      </c>
      <c r="O33" s="67">
        <v>-2630</v>
      </c>
      <c r="P33" s="67">
        <v>0</v>
      </c>
      <c r="Q33" s="67">
        <v>0</v>
      </c>
      <c r="R33" s="67">
        <v>0</v>
      </c>
      <c r="S33" s="67">
        <v>2924</v>
      </c>
      <c r="T33" s="67">
        <v>302</v>
      </c>
      <c r="U33" s="67">
        <v>2622</v>
      </c>
      <c r="V33" s="67">
        <v>2622</v>
      </c>
    </row>
    <row r="34" spans="1:22" ht="22.9" customHeight="1">
      <c r="A34" s="21" t="s">
        <v>656</v>
      </c>
      <c r="B34" s="67">
        <v>0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</row>
    <row r="35" spans="1:22" ht="22.9" customHeight="1">
      <c r="A35" s="21" t="s">
        <v>657</v>
      </c>
      <c r="B35" s="67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</row>
    <row r="36" spans="1:22" ht="22.9" customHeight="1">
      <c r="A36" s="21" t="s">
        <v>658</v>
      </c>
      <c r="B36" s="67">
        <v>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</row>
    <row r="37" spans="1:22" ht="22.9" customHeight="1">
      <c r="A37" s="21" t="s">
        <v>659</v>
      </c>
      <c r="B37" s="67">
        <v>0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</row>
    <row r="38" spans="1:22" ht="22.9" customHeight="1">
      <c r="A38" s="21" t="s">
        <v>660</v>
      </c>
      <c r="B38" s="67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</row>
    <row r="39" spans="1:22" ht="22.9" customHeight="1">
      <c r="A39" s="21" t="s">
        <v>661</v>
      </c>
      <c r="B39" s="67">
        <v>0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</row>
    <row r="40" spans="1:22" ht="22.9" customHeight="1">
      <c r="A40" s="21" t="s">
        <v>662</v>
      </c>
      <c r="B40" s="67">
        <v>0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</row>
    <row r="41" spans="1:22" ht="22.9" customHeight="1">
      <c r="A41" s="21" t="s">
        <v>663</v>
      </c>
      <c r="B41" s="67">
        <v>0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</row>
    <row r="42" spans="1:22" ht="22.9" customHeight="1">
      <c r="A42" s="21" t="s">
        <v>664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</row>
    <row r="43" spans="1:22" ht="22.9" customHeight="1">
      <c r="A43" s="21" t="s">
        <v>665</v>
      </c>
      <c r="B43" s="67">
        <v>0</v>
      </c>
      <c r="C43" s="67">
        <v>0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0</v>
      </c>
      <c r="P43" s="67">
        <v>0</v>
      </c>
      <c r="Q43" s="67">
        <v>0</v>
      </c>
      <c r="R43" s="67">
        <v>0</v>
      </c>
      <c r="S43" s="67">
        <v>0</v>
      </c>
      <c r="T43" s="67">
        <v>0</v>
      </c>
      <c r="U43" s="67">
        <v>0</v>
      </c>
      <c r="V43" s="67">
        <v>0</v>
      </c>
    </row>
    <row r="44" spans="1:22" ht="22.9" customHeight="1">
      <c r="A44" s="21" t="s">
        <v>666</v>
      </c>
      <c r="B44" s="67">
        <v>520</v>
      </c>
      <c r="C44" s="67">
        <v>502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502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1022</v>
      </c>
      <c r="T44" s="67">
        <v>1022</v>
      </c>
      <c r="U44" s="67">
        <v>0</v>
      </c>
      <c r="V44" s="67">
        <v>0</v>
      </c>
    </row>
    <row r="45" spans="1:22" ht="22.9" customHeight="1">
      <c r="A45" s="21" t="s">
        <v>667</v>
      </c>
      <c r="B45" s="67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>
        <v>0</v>
      </c>
      <c r="P45" s="67">
        <v>0</v>
      </c>
      <c r="Q45" s="67">
        <v>0</v>
      </c>
      <c r="R45" s="67">
        <v>0</v>
      </c>
      <c r="S45" s="67">
        <v>0</v>
      </c>
      <c r="T45" s="67">
        <v>0</v>
      </c>
      <c r="U45" s="67">
        <v>0</v>
      </c>
      <c r="V45" s="67">
        <v>0</v>
      </c>
    </row>
    <row r="46" spans="1:22" ht="22.9" customHeight="1">
      <c r="A46" s="21" t="s">
        <v>668</v>
      </c>
      <c r="B46" s="67">
        <v>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</row>
    <row r="47" spans="1:22" ht="22.9" customHeight="1">
      <c r="A47" s="21" t="s">
        <v>669</v>
      </c>
      <c r="B47" s="67">
        <v>0</v>
      </c>
      <c r="C47" s="67">
        <v>0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7">
        <v>0</v>
      </c>
      <c r="T47" s="67">
        <v>0</v>
      </c>
      <c r="U47" s="67">
        <v>0</v>
      </c>
      <c r="V47" s="67">
        <v>0</v>
      </c>
    </row>
    <row r="48" spans="1:22" ht="22.9" customHeight="1">
      <c r="A48" s="21" t="s">
        <v>670</v>
      </c>
      <c r="B48" s="67">
        <v>520</v>
      </c>
      <c r="C48" s="67">
        <v>474</v>
      </c>
      <c r="D48" s="67">
        <v>0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474</v>
      </c>
      <c r="M48" s="67">
        <v>0</v>
      </c>
      <c r="N48" s="67">
        <v>0</v>
      </c>
      <c r="O48" s="67">
        <v>0</v>
      </c>
      <c r="P48" s="67">
        <v>0</v>
      </c>
      <c r="Q48" s="67">
        <v>0</v>
      </c>
      <c r="R48" s="67">
        <v>0</v>
      </c>
      <c r="S48" s="67">
        <v>994</v>
      </c>
      <c r="T48" s="67">
        <v>994</v>
      </c>
      <c r="U48" s="67">
        <v>0</v>
      </c>
      <c r="V48" s="67">
        <v>0</v>
      </c>
    </row>
    <row r="49" spans="1:22" ht="22.9" customHeight="1">
      <c r="A49" s="21" t="s">
        <v>671</v>
      </c>
      <c r="B49" s="67">
        <v>0</v>
      </c>
      <c r="C49" s="67">
        <v>28</v>
      </c>
      <c r="D49" s="67">
        <v>0</v>
      </c>
      <c r="E49" s="67">
        <v>0</v>
      </c>
      <c r="F49" s="67">
        <v>0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7">
        <v>28</v>
      </c>
      <c r="M49" s="67">
        <v>0</v>
      </c>
      <c r="N49" s="67">
        <v>0</v>
      </c>
      <c r="O49" s="67">
        <v>0</v>
      </c>
      <c r="P49" s="67">
        <v>0</v>
      </c>
      <c r="Q49" s="67">
        <v>0</v>
      </c>
      <c r="R49" s="67">
        <v>0</v>
      </c>
      <c r="S49" s="67">
        <v>28</v>
      </c>
      <c r="T49" s="67">
        <v>28</v>
      </c>
      <c r="U49" s="67">
        <v>0</v>
      </c>
      <c r="V49" s="67">
        <v>0</v>
      </c>
    </row>
    <row r="50" spans="1:22" ht="22.9" customHeight="1">
      <c r="A50" s="21" t="s">
        <v>672</v>
      </c>
      <c r="B50" s="67">
        <v>29000</v>
      </c>
      <c r="C50" s="67">
        <v>11876</v>
      </c>
      <c r="D50" s="67">
        <v>0</v>
      </c>
      <c r="E50" s="67">
        <v>0</v>
      </c>
      <c r="F50" s="67">
        <v>60</v>
      </c>
      <c r="G50" s="67">
        <v>9763</v>
      </c>
      <c r="H50" s="67">
        <v>0</v>
      </c>
      <c r="I50" s="67">
        <v>0</v>
      </c>
      <c r="J50" s="67">
        <v>0</v>
      </c>
      <c r="K50" s="67">
        <v>40</v>
      </c>
      <c r="L50" s="67">
        <v>11291</v>
      </c>
      <c r="M50" s="67">
        <v>0</v>
      </c>
      <c r="N50" s="67">
        <v>150</v>
      </c>
      <c r="O50" s="67">
        <v>-4006</v>
      </c>
      <c r="P50" s="67">
        <v>-5422</v>
      </c>
      <c r="Q50" s="67">
        <v>0</v>
      </c>
      <c r="R50" s="67">
        <v>0</v>
      </c>
      <c r="S50" s="67">
        <v>40876</v>
      </c>
      <c r="T50" s="67">
        <v>30622</v>
      </c>
      <c r="U50" s="67">
        <v>10254</v>
      </c>
      <c r="V50" s="67">
        <v>10254</v>
      </c>
    </row>
    <row r="51" spans="1:22" ht="22.9" customHeight="1">
      <c r="A51" s="21" t="s">
        <v>673</v>
      </c>
      <c r="B51" s="67">
        <v>0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0</v>
      </c>
      <c r="T51" s="67">
        <v>0</v>
      </c>
      <c r="U51" s="67">
        <v>0</v>
      </c>
      <c r="V51" s="67">
        <v>0</v>
      </c>
    </row>
    <row r="52" spans="1:22" ht="22.9" customHeight="1">
      <c r="A52" s="21" t="s">
        <v>674</v>
      </c>
      <c r="B52" s="67">
        <v>15750</v>
      </c>
      <c r="C52" s="67">
        <v>4502</v>
      </c>
      <c r="D52" s="67">
        <v>0</v>
      </c>
      <c r="E52" s="67">
        <v>0</v>
      </c>
      <c r="F52" s="67">
        <v>60</v>
      </c>
      <c r="G52" s="67">
        <v>0</v>
      </c>
      <c r="H52" s="67">
        <v>0</v>
      </c>
      <c r="I52" s="67">
        <v>0</v>
      </c>
      <c r="J52" s="67">
        <v>0</v>
      </c>
      <c r="K52" s="67">
        <v>40</v>
      </c>
      <c r="L52" s="67">
        <v>7258</v>
      </c>
      <c r="M52" s="67">
        <v>0</v>
      </c>
      <c r="N52" s="67">
        <v>150</v>
      </c>
      <c r="O52" s="67">
        <v>-3006</v>
      </c>
      <c r="P52" s="67">
        <v>0</v>
      </c>
      <c r="Q52" s="67">
        <v>0</v>
      </c>
      <c r="R52" s="67">
        <v>0</v>
      </c>
      <c r="S52" s="67">
        <v>20252</v>
      </c>
      <c r="T52" s="67">
        <v>17067</v>
      </c>
      <c r="U52" s="67">
        <v>3185</v>
      </c>
      <c r="V52" s="67">
        <v>3185</v>
      </c>
    </row>
    <row r="53" spans="1:22" ht="22.9" customHeight="1">
      <c r="A53" s="21" t="s">
        <v>675</v>
      </c>
      <c r="B53" s="67">
        <v>85</v>
      </c>
      <c r="C53" s="67">
        <v>-5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-5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80</v>
      </c>
      <c r="T53" s="67">
        <v>80</v>
      </c>
      <c r="U53" s="67">
        <v>0</v>
      </c>
      <c r="V53" s="67">
        <v>0</v>
      </c>
    </row>
    <row r="54" spans="1:22" ht="22.9" customHeight="1">
      <c r="A54" s="21" t="s">
        <v>676</v>
      </c>
      <c r="B54" s="67">
        <v>2555</v>
      </c>
      <c r="C54" s="67">
        <v>12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12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2567</v>
      </c>
      <c r="T54" s="67">
        <v>2184</v>
      </c>
      <c r="U54" s="67">
        <v>383</v>
      </c>
      <c r="V54" s="67">
        <v>383</v>
      </c>
    </row>
    <row r="55" spans="1:22" ht="22.9" customHeight="1">
      <c r="A55" s="21" t="s">
        <v>677</v>
      </c>
      <c r="B55" s="67">
        <v>4770</v>
      </c>
      <c r="C55" s="67">
        <v>318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318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5088</v>
      </c>
      <c r="T55" s="67">
        <v>4998</v>
      </c>
      <c r="U55" s="67">
        <v>90</v>
      </c>
      <c r="V55" s="67">
        <v>90</v>
      </c>
    </row>
    <row r="56" spans="1:22" ht="22.9" customHeight="1">
      <c r="A56" s="21" t="s">
        <v>678</v>
      </c>
      <c r="B56" s="67">
        <v>1705</v>
      </c>
      <c r="C56" s="67">
        <v>201</v>
      </c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201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1906</v>
      </c>
      <c r="T56" s="67">
        <v>1810</v>
      </c>
      <c r="U56" s="67">
        <v>96</v>
      </c>
      <c r="V56" s="67">
        <v>96</v>
      </c>
    </row>
    <row r="57" spans="1:22" ht="22.9" customHeight="1">
      <c r="A57" s="21" t="s">
        <v>679</v>
      </c>
      <c r="B57" s="67">
        <v>0</v>
      </c>
      <c r="C57" s="67">
        <v>0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</row>
    <row r="58" spans="1:22" ht="22.9" customHeight="1">
      <c r="A58" s="21" t="s">
        <v>680</v>
      </c>
      <c r="B58" s="67">
        <v>0</v>
      </c>
      <c r="C58" s="67">
        <v>0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</row>
    <row r="59" spans="1:22" ht="22.9" customHeight="1">
      <c r="A59" s="21" t="s">
        <v>681</v>
      </c>
      <c r="B59" s="67">
        <v>0</v>
      </c>
      <c r="C59" s="67">
        <v>0</v>
      </c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</row>
    <row r="60" spans="1:22" ht="22.9" customHeight="1">
      <c r="A60" s="21" t="s">
        <v>682</v>
      </c>
      <c r="B60" s="67">
        <v>0</v>
      </c>
      <c r="C60" s="67">
        <v>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</row>
    <row r="61" spans="1:22" ht="22.9" customHeight="1">
      <c r="A61" s="21" t="s">
        <v>683</v>
      </c>
      <c r="B61" s="67">
        <v>4135</v>
      </c>
      <c r="C61" s="67">
        <v>6848</v>
      </c>
      <c r="D61" s="67">
        <v>0</v>
      </c>
      <c r="E61" s="67">
        <v>0</v>
      </c>
      <c r="F61" s="67">
        <v>0</v>
      </c>
      <c r="G61" s="67">
        <v>9763</v>
      </c>
      <c r="H61" s="67">
        <v>0</v>
      </c>
      <c r="I61" s="67">
        <v>0</v>
      </c>
      <c r="J61" s="67">
        <v>0</v>
      </c>
      <c r="K61" s="67">
        <v>0</v>
      </c>
      <c r="L61" s="67">
        <v>3507</v>
      </c>
      <c r="M61" s="67">
        <v>0</v>
      </c>
      <c r="N61" s="67">
        <v>0</v>
      </c>
      <c r="O61" s="67">
        <v>-1000</v>
      </c>
      <c r="P61" s="67">
        <v>-5422</v>
      </c>
      <c r="Q61" s="67">
        <v>0</v>
      </c>
      <c r="R61" s="67">
        <v>0</v>
      </c>
      <c r="S61" s="67">
        <v>10983</v>
      </c>
      <c r="T61" s="67">
        <v>4483</v>
      </c>
      <c r="U61" s="67">
        <v>6500</v>
      </c>
      <c r="V61" s="67">
        <v>6500</v>
      </c>
    </row>
    <row r="62" spans="1:22" ht="22.9" customHeight="1">
      <c r="A62" s="21" t="s">
        <v>214</v>
      </c>
      <c r="B62" s="67">
        <v>52850</v>
      </c>
      <c r="C62" s="67">
        <v>6312</v>
      </c>
      <c r="D62" s="67">
        <v>0</v>
      </c>
      <c r="E62" s="67">
        <v>0</v>
      </c>
      <c r="F62" s="67">
        <v>2000</v>
      </c>
      <c r="G62" s="67">
        <v>9000</v>
      </c>
      <c r="H62" s="67">
        <v>0</v>
      </c>
      <c r="I62" s="67">
        <v>0</v>
      </c>
      <c r="J62" s="67">
        <v>0</v>
      </c>
      <c r="K62" s="67">
        <v>0</v>
      </c>
      <c r="L62" s="67">
        <v>-2249</v>
      </c>
      <c r="M62" s="67">
        <v>0</v>
      </c>
      <c r="N62" s="67">
        <v>1346</v>
      </c>
      <c r="O62" s="67">
        <v>-3785</v>
      </c>
      <c r="P62" s="67">
        <v>0</v>
      </c>
      <c r="Q62" s="67">
        <v>0</v>
      </c>
      <c r="R62" s="67">
        <v>0</v>
      </c>
      <c r="S62" s="67">
        <v>59162</v>
      </c>
      <c r="T62" s="67">
        <v>51817</v>
      </c>
      <c r="U62" s="67">
        <v>7345</v>
      </c>
      <c r="V62" s="67">
        <v>7345</v>
      </c>
    </row>
    <row r="63" spans="1:22" ht="22.9" customHeight="1">
      <c r="A63" s="21" t="s">
        <v>103</v>
      </c>
      <c r="B63" s="67">
        <v>3067</v>
      </c>
      <c r="C63" s="67">
        <v>-399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-399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2668</v>
      </c>
      <c r="T63" s="67">
        <v>2668</v>
      </c>
      <c r="U63" s="67">
        <v>0</v>
      </c>
      <c r="V63" s="67">
        <v>0</v>
      </c>
    </row>
    <row r="64" spans="1:22" ht="22.9" customHeight="1">
      <c r="A64" s="21" t="s">
        <v>104</v>
      </c>
      <c r="B64" s="67">
        <v>31732</v>
      </c>
      <c r="C64" s="67">
        <v>-1398</v>
      </c>
      <c r="D64" s="67">
        <v>0</v>
      </c>
      <c r="E64" s="67">
        <v>0</v>
      </c>
      <c r="F64" s="67">
        <v>2000</v>
      </c>
      <c r="G64" s="67">
        <v>2000</v>
      </c>
      <c r="H64" s="67">
        <v>0</v>
      </c>
      <c r="I64" s="67">
        <v>0</v>
      </c>
      <c r="J64" s="67">
        <v>0</v>
      </c>
      <c r="K64" s="67">
        <v>0</v>
      </c>
      <c r="L64" s="67">
        <v>-3099</v>
      </c>
      <c r="M64" s="67">
        <v>0</v>
      </c>
      <c r="N64" s="67">
        <v>1346</v>
      </c>
      <c r="O64" s="67">
        <v>-3645</v>
      </c>
      <c r="P64" s="67">
        <v>0</v>
      </c>
      <c r="Q64" s="67">
        <v>0</v>
      </c>
      <c r="R64" s="67">
        <v>0</v>
      </c>
      <c r="S64" s="67">
        <v>30334</v>
      </c>
      <c r="T64" s="67">
        <v>26009</v>
      </c>
      <c r="U64" s="67">
        <v>4325</v>
      </c>
      <c r="V64" s="67">
        <v>4325</v>
      </c>
    </row>
    <row r="65" spans="1:22" ht="22.9" customHeight="1">
      <c r="A65" s="21" t="s">
        <v>105</v>
      </c>
      <c r="B65" s="67">
        <v>13925</v>
      </c>
      <c r="C65" s="67">
        <v>3630</v>
      </c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3770</v>
      </c>
      <c r="M65" s="67">
        <v>0</v>
      </c>
      <c r="N65" s="67">
        <v>0</v>
      </c>
      <c r="O65" s="67">
        <v>-140</v>
      </c>
      <c r="P65" s="67">
        <v>0</v>
      </c>
      <c r="Q65" s="67">
        <v>0</v>
      </c>
      <c r="R65" s="67">
        <v>0</v>
      </c>
      <c r="S65" s="67">
        <v>17555</v>
      </c>
      <c r="T65" s="67">
        <v>17535</v>
      </c>
      <c r="U65" s="67">
        <v>20</v>
      </c>
      <c r="V65" s="67">
        <v>20</v>
      </c>
    </row>
    <row r="66" spans="1:22" ht="22.9" customHeight="1">
      <c r="A66" s="21" t="s">
        <v>106</v>
      </c>
      <c r="B66" s="67">
        <v>0</v>
      </c>
      <c r="C66" s="67">
        <v>0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</row>
    <row r="67" spans="1:22" ht="22.9" customHeight="1">
      <c r="A67" s="21" t="s">
        <v>107</v>
      </c>
      <c r="B67" s="67">
        <v>820</v>
      </c>
      <c r="C67" s="67">
        <v>104</v>
      </c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104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924</v>
      </c>
      <c r="T67" s="67">
        <v>924</v>
      </c>
      <c r="U67" s="67">
        <v>0</v>
      </c>
      <c r="V67" s="67">
        <v>0</v>
      </c>
    </row>
    <row r="68" spans="1:22" ht="22.9" customHeight="1">
      <c r="A68" s="21" t="s">
        <v>684</v>
      </c>
      <c r="B68" s="67">
        <v>0</v>
      </c>
      <c r="C68" s="67">
        <v>0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</row>
    <row r="69" spans="1:22" ht="22.9" customHeight="1">
      <c r="A69" s="21" t="s">
        <v>108</v>
      </c>
      <c r="B69" s="67">
        <v>1561</v>
      </c>
      <c r="C69" s="67">
        <v>-441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-441</v>
      </c>
      <c r="M69" s="67">
        <v>0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1120</v>
      </c>
      <c r="T69" s="67">
        <v>1120</v>
      </c>
      <c r="U69" s="67">
        <v>0</v>
      </c>
      <c r="V69" s="67">
        <v>0</v>
      </c>
    </row>
    <row r="70" spans="1:22" ht="22.9" customHeight="1">
      <c r="A70" s="21" t="s">
        <v>215</v>
      </c>
      <c r="B70" s="67">
        <v>1590</v>
      </c>
      <c r="C70" s="67">
        <v>-235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-235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1355</v>
      </c>
      <c r="T70" s="67">
        <v>1355</v>
      </c>
      <c r="U70" s="67">
        <v>0</v>
      </c>
      <c r="V70" s="67">
        <v>0</v>
      </c>
    </row>
    <row r="71" spans="1:22" ht="22.9" customHeight="1">
      <c r="A71" s="21" t="s">
        <v>685</v>
      </c>
      <c r="B71" s="67">
        <v>155</v>
      </c>
      <c r="C71" s="67">
        <v>5051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5051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5206</v>
      </c>
      <c r="T71" s="67">
        <v>2206</v>
      </c>
      <c r="U71" s="67">
        <v>3000</v>
      </c>
      <c r="V71" s="67">
        <v>3000</v>
      </c>
    </row>
    <row r="72" spans="1:22" ht="22.9" customHeight="1">
      <c r="A72" s="21" t="s">
        <v>109</v>
      </c>
      <c r="B72" s="67">
        <v>0</v>
      </c>
      <c r="C72" s="67">
        <v>0</v>
      </c>
      <c r="D72" s="67">
        <v>0</v>
      </c>
      <c r="E72" s="67">
        <v>0</v>
      </c>
      <c r="F72" s="67">
        <v>0</v>
      </c>
      <c r="G72" s="67">
        <v>7000</v>
      </c>
      <c r="H72" s="67">
        <v>0</v>
      </c>
      <c r="I72" s="67">
        <v>0</v>
      </c>
      <c r="J72" s="67">
        <v>0</v>
      </c>
      <c r="K72" s="67">
        <v>0</v>
      </c>
      <c r="L72" s="67">
        <v>-7000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</row>
    <row r="73" spans="1:22" ht="22.9" customHeight="1">
      <c r="A73" s="21" t="s">
        <v>216</v>
      </c>
      <c r="B73" s="67">
        <v>1980</v>
      </c>
      <c r="C73" s="67">
        <v>763</v>
      </c>
      <c r="D73" s="67">
        <v>0</v>
      </c>
      <c r="E73" s="67">
        <v>0</v>
      </c>
      <c r="F73" s="67">
        <v>338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-472</v>
      </c>
      <c r="M73" s="67">
        <v>0</v>
      </c>
      <c r="N73" s="67">
        <v>1684</v>
      </c>
      <c r="O73" s="67">
        <v>-787</v>
      </c>
      <c r="P73" s="67">
        <v>0</v>
      </c>
      <c r="Q73" s="67">
        <v>0</v>
      </c>
      <c r="R73" s="67">
        <v>0</v>
      </c>
      <c r="S73" s="67">
        <v>2743</v>
      </c>
      <c r="T73" s="67">
        <v>2211</v>
      </c>
      <c r="U73" s="67">
        <v>532</v>
      </c>
      <c r="V73" s="67">
        <v>532</v>
      </c>
    </row>
    <row r="74" spans="1:22" ht="22.9" customHeight="1">
      <c r="A74" s="21" t="s">
        <v>110</v>
      </c>
      <c r="B74" s="67">
        <v>420</v>
      </c>
      <c r="C74" s="67">
        <v>-79</v>
      </c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-79</v>
      </c>
      <c r="M74" s="67">
        <v>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341</v>
      </c>
      <c r="T74" s="67">
        <v>341</v>
      </c>
      <c r="U74" s="67">
        <v>0</v>
      </c>
      <c r="V74" s="67">
        <v>0</v>
      </c>
    </row>
    <row r="75" spans="1:22" ht="22.9" customHeight="1">
      <c r="A75" s="21" t="s">
        <v>111</v>
      </c>
      <c r="B75" s="67">
        <v>20</v>
      </c>
      <c r="C75" s="67">
        <v>-6</v>
      </c>
      <c r="D75" s="67">
        <v>0</v>
      </c>
      <c r="E75" s="67">
        <v>0</v>
      </c>
      <c r="F75" s="67">
        <v>207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-57</v>
      </c>
      <c r="M75" s="67">
        <v>0</v>
      </c>
      <c r="N75" s="67">
        <v>0</v>
      </c>
      <c r="O75" s="67">
        <v>-156</v>
      </c>
      <c r="P75" s="67">
        <v>0</v>
      </c>
      <c r="Q75" s="67">
        <v>0</v>
      </c>
      <c r="R75" s="67">
        <v>0</v>
      </c>
      <c r="S75" s="67">
        <v>14</v>
      </c>
      <c r="T75" s="67">
        <v>8</v>
      </c>
      <c r="U75" s="67">
        <v>6</v>
      </c>
      <c r="V75" s="67">
        <v>6</v>
      </c>
    </row>
    <row r="76" spans="1:22" ht="22.9" customHeight="1">
      <c r="A76" s="21" t="s">
        <v>112</v>
      </c>
      <c r="B76" s="67">
        <v>0</v>
      </c>
      <c r="C76" s="67">
        <v>0</v>
      </c>
      <c r="D76" s="67">
        <v>0</v>
      </c>
      <c r="E76" s="67">
        <v>0</v>
      </c>
      <c r="F76" s="67">
        <v>0</v>
      </c>
      <c r="G76" s="67">
        <v>0</v>
      </c>
      <c r="H76" s="67">
        <v>0</v>
      </c>
      <c r="I76" s="67">
        <v>0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</row>
    <row r="77" spans="1:22" ht="22.9" customHeight="1">
      <c r="A77" s="21" t="s">
        <v>113</v>
      </c>
      <c r="B77" s="67">
        <v>740</v>
      </c>
      <c r="C77" s="67">
        <v>434</v>
      </c>
      <c r="D77" s="67">
        <v>0</v>
      </c>
      <c r="E77" s="67">
        <v>0</v>
      </c>
      <c r="F77" s="67">
        <v>115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-740</v>
      </c>
      <c r="M77" s="67">
        <v>0</v>
      </c>
      <c r="N77" s="67">
        <v>1150</v>
      </c>
      <c r="O77" s="67">
        <v>-91</v>
      </c>
      <c r="P77" s="67">
        <v>0</v>
      </c>
      <c r="Q77" s="67">
        <v>0</v>
      </c>
      <c r="R77" s="67">
        <v>0</v>
      </c>
      <c r="S77" s="67">
        <v>1174</v>
      </c>
      <c r="T77" s="67">
        <v>1164</v>
      </c>
      <c r="U77" s="67">
        <v>10</v>
      </c>
      <c r="V77" s="67">
        <v>10</v>
      </c>
    </row>
    <row r="78" spans="1:22" ht="22.9" customHeight="1">
      <c r="A78" s="21" t="s">
        <v>114</v>
      </c>
      <c r="B78" s="67">
        <v>80</v>
      </c>
      <c r="C78" s="67">
        <v>-76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-80</v>
      </c>
      <c r="M78" s="67">
        <v>0</v>
      </c>
      <c r="N78" s="67">
        <v>104</v>
      </c>
      <c r="O78" s="67">
        <v>-100</v>
      </c>
      <c r="P78" s="67">
        <v>0</v>
      </c>
      <c r="Q78" s="67">
        <v>0</v>
      </c>
      <c r="R78" s="67">
        <v>0</v>
      </c>
      <c r="S78" s="67">
        <v>4</v>
      </c>
      <c r="T78" s="67">
        <v>4</v>
      </c>
      <c r="U78" s="67">
        <v>0</v>
      </c>
      <c r="V78" s="67">
        <v>0</v>
      </c>
    </row>
    <row r="79" spans="1:22" ht="22.9" customHeight="1">
      <c r="A79" s="21" t="s">
        <v>115</v>
      </c>
      <c r="B79" s="67">
        <v>0</v>
      </c>
      <c r="C79" s="67">
        <v>0</v>
      </c>
      <c r="D79" s="67">
        <v>0</v>
      </c>
      <c r="E79" s="67">
        <v>0</v>
      </c>
      <c r="F79" s="67">
        <v>0</v>
      </c>
      <c r="G79" s="67">
        <v>0</v>
      </c>
      <c r="H79" s="67">
        <v>0</v>
      </c>
      <c r="I79" s="67">
        <v>0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67">
        <v>0</v>
      </c>
      <c r="U79" s="67">
        <v>0</v>
      </c>
      <c r="V79" s="67">
        <v>0</v>
      </c>
    </row>
    <row r="80" spans="1:22" ht="22.9" customHeight="1">
      <c r="A80" s="21" t="s">
        <v>116</v>
      </c>
      <c r="B80" s="67">
        <v>720</v>
      </c>
      <c r="C80" s="67">
        <v>-20</v>
      </c>
      <c r="D80" s="67">
        <v>0</v>
      </c>
      <c r="E80" s="67">
        <v>0</v>
      </c>
      <c r="F80" s="67">
        <v>16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-16</v>
      </c>
      <c r="M80" s="67">
        <v>0</v>
      </c>
      <c r="N80" s="67">
        <v>0</v>
      </c>
      <c r="O80" s="67">
        <v>-20</v>
      </c>
      <c r="P80" s="67">
        <v>0</v>
      </c>
      <c r="Q80" s="67">
        <v>0</v>
      </c>
      <c r="R80" s="67">
        <v>0</v>
      </c>
      <c r="S80" s="67">
        <v>700</v>
      </c>
      <c r="T80" s="67">
        <v>684</v>
      </c>
      <c r="U80" s="67">
        <v>16</v>
      </c>
      <c r="V80" s="67">
        <v>16</v>
      </c>
    </row>
    <row r="81" spans="1:22" ht="22.9" customHeight="1">
      <c r="A81" s="21" t="s">
        <v>117</v>
      </c>
      <c r="B81" s="67">
        <v>0</v>
      </c>
      <c r="C81" s="67">
        <v>0</v>
      </c>
      <c r="D81" s="67">
        <v>0</v>
      </c>
      <c r="E81" s="67">
        <v>0</v>
      </c>
      <c r="F81" s="67">
        <v>0</v>
      </c>
      <c r="G81" s="67">
        <v>0</v>
      </c>
      <c r="H81" s="67">
        <v>0</v>
      </c>
      <c r="I81" s="67">
        <v>0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67">
        <v>0</v>
      </c>
      <c r="U81" s="67">
        <v>0</v>
      </c>
      <c r="V81" s="67">
        <v>0</v>
      </c>
    </row>
    <row r="82" spans="1:22" ht="22.9" customHeight="1">
      <c r="A82" s="21" t="s">
        <v>394</v>
      </c>
      <c r="B82" s="67">
        <v>0</v>
      </c>
      <c r="C82" s="67">
        <v>0</v>
      </c>
      <c r="D82" s="67">
        <v>0</v>
      </c>
      <c r="E82" s="67">
        <v>0</v>
      </c>
      <c r="F82" s="67">
        <v>0</v>
      </c>
      <c r="G82" s="67">
        <v>0</v>
      </c>
      <c r="H82" s="67">
        <v>0</v>
      </c>
      <c r="I82" s="67">
        <v>0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0</v>
      </c>
      <c r="T82" s="67">
        <v>0</v>
      </c>
      <c r="U82" s="67">
        <v>0</v>
      </c>
      <c r="V82" s="67">
        <v>0</v>
      </c>
    </row>
    <row r="83" spans="1:22" ht="22.9" customHeight="1">
      <c r="A83" s="21" t="s">
        <v>118</v>
      </c>
      <c r="B83" s="67">
        <v>0</v>
      </c>
      <c r="C83" s="67">
        <v>510</v>
      </c>
      <c r="D83" s="67">
        <v>0</v>
      </c>
      <c r="E83" s="67">
        <v>0</v>
      </c>
      <c r="F83" s="67">
        <v>0</v>
      </c>
      <c r="G83" s="67">
        <v>0</v>
      </c>
      <c r="H83" s="67">
        <v>0</v>
      </c>
      <c r="I83" s="67">
        <v>0</v>
      </c>
      <c r="J83" s="67">
        <v>0</v>
      </c>
      <c r="K83" s="67">
        <v>0</v>
      </c>
      <c r="L83" s="67">
        <v>500</v>
      </c>
      <c r="M83" s="67">
        <v>0</v>
      </c>
      <c r="N83" s="67">
        <v>430</v>
      </c>
      <c r="O83" s="67">
        <v>-420</v>
      </c>
      <c r="P83" s="67">
        <v>0</v>
      </c>
      <c r="Q83" s="67">
        <v>0</v>
      </c>
      <c r="R83" s="67">
        <v>0</v>
      </c>
      <c r="S83" s="67">
        <v>510</v>
      </c>
      <c r="T83" s="67">
        <v>10</v>
      </c>
      <c r="U83" s="67">
        <v>500</v>
      </c>
      <c r="V83" s="67">
        <v>500</v>
      </c>
    </row>
    <row r="84" spans="1:22" ht="22.9" customHeight="1">
      <c r="A84" s="21" t="s">
        <v>493</v>
      </c>
      <c r="B84" s="67">
        <v>14900</v>
      </c>
      <c r="C84" s="67">
        <v>388</v>
      </c>
      <c r="D84" s="67">
        <v>0</v>
      </c>
      <c r="E84" s="67">
        <v>1988</v>
      </c>
      <c r="F84" s="67">
        <v>4400</v>
      </c>
      <c r="G84" s="67">
        <v>0</v>
      </c>
      <c r="H84" s="67">
        <v>0</v>
      </c>
      <c r="I84" s="67">
        <v>0</v>
      </c>
      <c r="J84" s="67">
        <v>0</v>
      </c>
      <c r="K84" s="67">
        <v>0</v>
      </c>
      <c r="L84" s="67">
        <v>-1600</v>
      </c>
      <c r="M84" s="67">
        <v>0</v>
      </c>
      <c r="N84" s="67">
        <v>1000</v>
      </c>
      <c r="O84" s="67">
        <v>-5400</v>
      </c>
      <c r="P84" s="67">
        <v>0</v>
      </c>
      <c r="Q84" s="67">
        <v>0</v>
      </c>
      <c r="R84" s="67">
        <v>0</v>
      </c>
      <c r="S84" s="67">
        <v>15288</v>
      </c>
      <c r="T84" s="67">
        <v>12855</v>
      </c>
      <c r="U84" s="67">
        <v>2433</v>
      </c>
      <c r="V84" s="67">
        <v>2433</v>
      </c>
    </row>
    <row r="85" spans="1:22" ht="22.9" customHeight="1">
      <c r="A85" s="21" t="s">
        <v>494</v>
      </c>
      <c r="B85" s="67">
        <v>5251</v>
      </c>
      <c r="C85" s="67">
        <v>1946</v>
      </c>
      <c r="D85" s="67">
        <v>0</v>
      </c>
      <c r="E85" s="67">
        <v>1946</v>
      </c>
      <c r="F85" s="67">
        <v>4400</v>
      </c>
      <c r="G85" s="67">
        <v>0</v>
      </c>
      <c r="H85" s="67">
        <v>0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67">
        <v>1000</v>
      </c>
      <c r="O85" s="67">
        <v>-5400</v>
      </c>
      <c r="P85" s="67">
        <v>0</v>
      </c>
      <c r="Q85" s="67">
        <v>0</v>
      </c>
      <c r="R85" s="67">
        <v>0</v>
      </c>
      <c r="S85" s="67">
        <v>7197</v>
      </c>
      <c r="T85" s="67">
        <v>6980</v>
      </c>
      <c r="U85" s="67">
        <v>217</v>
      </c>
      <c r="V85" s="67">
        <v>217</v>
      </c>
    </row>
    <row r="86" spans="1:22" ht="22.9" customHeight="1">
      <c r="A86" s="21" t="s">
        <v>119</v>
      </c>
      <c r="B86" s="67">
        <v>1763</v>
      </c>
      <c r="C86" s="67">
        <v>-1346</v>
      </c>
      <c r="D86" s="67">
        <v>0</v>
      </c>
      <c r="E86" s="67">
        <v>0</v>
      </c>
      <c r="F86" s="67">
        <v>0</v>
      </c>
      <c r="G86" s="67">
        <v>0</v>
      </c>
      <c r="H86" s="67">
        <v>0</v>
      </c>
      <c r="I86" s="67">
        <v>0</v>
      </c>
      <c r="J86" s="67">
        <v>0</v>
      </c>
      <c r="K86" s="67">
        <v>0</v>
      </c>
      <c r="L86" s="67">
        <v>-1346</v>
      </c>
      <c r="M86" s="67">
        <v>0</v>
      </c>
      <c r="N86" s="67">
        <v>0</v>
      </c>
      <c r="O86" s="67">
        <v>0</v>
      </c>
      <c r="P86" s="67">
        <v>0</v>
      </c>
      <c r="Q86" s="67">
        <v>0</v>
      </c>
      <c r="R86" s="67">
        <v>0</v>
      </c>
      <c r="S86" s="67">
        <v>417</v>
      </c>
      <c r="T86" s="67">
        <v>393</v>
      </c>
      <c r="U86" s="67">
        <v>24</v>
      </c>
      <c r="V86" s="67">
        <v>24</v>
      </c>
    </row>
    <row r="87" spans="1:22" ht="22.9" customHeight="1">
      <c r="A87" s="21" t="s">
        <v>19</v>
      </c>
      <c r="B87" s="67">
        <v>504</v>
      </c>
      <c r="C87" s="67">
        <v>-19</v>
      </c>
      <c r="D87" s="67">
        <v>0</v>
      </c>
      <c r="E87" s="67">
        <v>0</v>
      </c>
      <c r="F87" s="67">
        <v>0</v>
      </c>
      <c r="G87" s="67">
        <v>0</v>
      </c>
      <c r="H87" s="67">
        <v>0</v>
      </c>
      <c r="I87" s="67">
        <v>0</v>
      </c>
      <c r="J87" s="67">
        <v>0</v>
      </c>
      <c r="K87" s="67">
        <v>0</v>
      </c>
      <c r="L87" s="67">
        <v>-19</v>
      </c>
      <c r="M87" s="67">
        <v>0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7">
        <v>485</v>
      </c>
      <c r="T87" s="67">
        <v>399</v>
      </c>
      <c r="U87" s="67">
        <v>86</v>
      </c>
      <c r="V87" s="67">
        <v>86</v>
      </c>
    </row>
    <row r="88" spans="1:22" ht="22.9" customHeight="1">
      <c r="A88" s="21" t="s">
        <v>495</v>
      </c>
      <c r="B88" s="67">
        <v>1475</v>
      </c>
      <c r="C88" s="67">
        <v>-51</v>
      </c>
      <c r="D88" s="67">
        <v>0</v>
      </c>
      <c r="E88" s="67">
        <v>0</v>
      </c>
      <c r="F88" s="67">
        <v>0</v>
      </c>
      <c r="G88" s="67">
        <v>0</v>
      </c>
      <c r="H88" s="67">
        <v>0</v>
      </c>
      <c r="I88" s="67">
        <v>0</v>
      </c>
      <c r="J88" s="67">
        <v>0</v>
      </c>
      <c r="K88" s="67">
        <v>0</v>
      </c>
      <c r="L88" s="67">
        <v>-51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1424</v>
      </c>
      <c r="T88" s="67">
        <v>1418</v>
      </c>
      <c r="U88" s="67">
        <v>6</v>
      </c>
      <c r="V88" s="67">
        <v>6</v>
      </c>
    </row>
    <row r="89" spans="1:22" ht="22.9" customHeight="1">
      <c r="A89" s="21" t="s">
        <v>496</v>
      </c>
      <c r="B89" s="67">
        <v>2660</v>
      </c>
      <c r="C89" s="67">
        <v>42</v>
      </c>
      <c r="D89" s="67">
        <v>0</v>
      </c>
      <c r="E89" s="67">
        <v>42</v>
      </c>
      <c r="F89" s="67">
        <v>0</v>
      </c>
      <c r="G89" s="67">
        <v>0</v>
      </c>
      <c r="H89" s="67">
        <v>0</v>
      </c>
      <c r="I89" s="67">
        <v>0</v>
      </c>
      <c r="J89" s="67">
        <v>0</v>
      </c>
      <c r="K89" s="67">
        <v>0</v>
      </c>
      <c r="L89" s="67">
        <v>0</v>
      </c>
      <c r="M89" s="67">
        <v>0</v>
      </c>
      <c r="N89" s="67">
        <v>0</v>
      </c>
      <c r="O89" s="67">
        <v>0</v>
      </c>
      <c r="P89" s="67">
        <v>0</v>
      </c>
      <c r="Q89" s="67">
        <v>0</v>
      </c>
      <c r="R89" s="67">
        <v>0</v>
      </c>
      <c r="S89" s="67">
        <v>2702</v>
      </c>
      <c r="T89" s="67">
        <v>2602</v>
      </c>
      <c r="U89" s="67">
        <v>100</v>
      </c>
      <c r="V89" s="67">
        <v>100</v>
      </c>
    </row>
    <row r="90" spans="1:22" ht="22.9" customHeight="1">
      <c r="A90" s="21" t="s">
        <v>686</v>
      </c>
      <c r="B90" s="67">
        <v>3247</v>
      </c>
      <c r="C90" s="67">
        <v>-184</v>
      </c>
      <c r="D90" s="67">
        <v>0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-184</v>
      </c>
      <c r="M90" s="67">
        <v>0</v>
      </c>
      <c r="N90" s="67">
        <v>0</v>
      </c>
      <c r="O90" s="67">
        <v>0</v>
      </c>
      <c r="P90" s="67">
        <v>0</v>
      </c>
      <c r="Q90" s="67">
        <v>0</v>
      </c>
      <c r="R90" s="67">
        <v>0</v>
      </c>
      <c r="S90" s="67">
        <v>3063</v>
      </c>
      <c r="T90" s="67">
        <v>1063</v>
      </c>
      <c r="U90" s="67">
        <v>2000</v>
      </c>
      <c r="V90" s="67">
        <v>2000</v>
      </c>
    </row>
    <row r="91" spans="1:22" ht="22.9" customHeight="1">
      <c r="A91" s="21" t="s">
        <v>217</v>
      </c>
      <c r="B91" s="67">
        <v>66500</v>
      </c>
      <c r="C91" s="67">
        <v>-7410</v>
      </c>
      <c r="D91" s="67">
        <v>0</v>
      </c>
      <c r="E91" s="67">
        <v>1421</v>
      </c>
      <c r="F91" s="67">
        <v>1050</v>
      </c>
      <c r="G91" s="67">
        <v>4000</v>
      </c>
      <c r="H91" s="67">
        <v>0</v>
      </c>
      <c r="I91" s="67">
        <v>0</v>
      </c>
      <c r="J91" s="67">
        <v>0</v>
      </c>
      <c r="K91" s="67">
        <v>0</v>
      </c>
      <c r="L91" s="67">
        <v>-12173</v>
      </c>
      <c r="M91" s="67">
        <v>0</v>
      </c>
      <c r="N91" s="67">
        <v>0</v>
      </c>
      <c r="O91" s="67">
        <v>-1708</v>
      </c>
      <c r="P91" s="67">
        <v>0</v>
      </c>
      <c r="Q91" s="67">
        <v>0</v>
      </c>
      <c r="R91" s="67">
        <v>0</v>
      </c>
      <c r="S91" s="67">
        <v>59090</v>
      </c>
      <c r="T91" s="67">
        <v>56863</v>
      </c>
      <c r="U91" s="67">
        <v>2227</v>
      </c>
      <c r="V91" s="67">
        <v>2227</v>
      </c>
    </row>
    <row r="92" spans="1:22" ht="22.9" customHeight="1">
      <c r="A92" s="21" t="s">
        <v>120</v>
      </c>
      <c r="B92" s="67">
        <v>4305</v>
      </c>
      <c r="C92" s="67">
        <v>322</v>
      </c>
      <c r="D92" s="67">
        <v>0</v>
      </c>
      <c r="E92" s="67">
        <v>352</v>
      </c>
      <c r="F92" s="67">
        <v>65</v>
      </c>
      <c r="G92" s="67">
        <v>0</v>
      </c>
      <c r="H92" s="67">
        <v>0</v>
      </c>
      <c r="I92" s="67">
        <v>0</v>
      </c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67">
        <v>-95</v>
      </c>
      <c r="P92" s="67">
        <v>0</v>
      </c>
      <c r="Q92" s="67">
        <v>0</v>
      </c>
      <c r="R92" s="67">
        <v>0</v>
      </c>
      <c r="S92" s="67">
        <v>4627</v>
      </c>
      <c r="T92" s="67">
        <v>4627</v>
      </c>
      <c r="U92" s="67">
        <v>0</v>
      </c>
      <c r="V92" s="67">
        <v>0</v>
      </c>
    </row>
    <row r="93" spans="1:22" ht="22.9" customHeight="1">
      <c r="A93" s="21" t="s">
        <v>121</v>
      </c>
      <c r="B93" s="67">
        <v>453</v>
      </c>
      <c r="C93" s="67">
        <v>18</v>
      </c>
      <c r="D93" s="67">
        <v>0</v>
      </c>
      <c r="E93" s="67">
        <v>18</v>
      </c>
      <c r="F93" s="67">
        <v>0</v>
      </c>
      <c r="G93" s="67">
        <v>0</v>
      </c>
      <c r="H93" s="67">
        <v>0</v>
      </c>
      <c r="I93" s="67">
        <v>0</v>
      </c>
      <c r="J93" s="67">
        <v>0</v>
      </c>
      <c r="K93" s="67">
        <v>0</v>
      </c>
      <c r="L93" s="67">
        <v>0</v>
      </c>
      <c r="M93" s="67">
        <v>0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471</v>
      </c>
      <c r="T93" s="67">
        <v>471</v>
      </c>
      <c r="U93" s="67">
        <v>0</v>
      </c>
      <c r="V93" s="67">
        <v>0</v>
      </c>
    </row>
    <row r="94" spans="1:22" ht="22.9" customHeight="1">
      <c r="A94" s="21" t="s">
        <v>687</v>
      </c>
      <c r="B94" s="67">
        <v>0</v>
      </c>
      <c r="C94" s="67">
        <v>0</v>
      </c>
      <c r="D94" s="67">
        <v>0</v>
      </c>
      <c r="E94" s="67">
        <v>0</v>
      </c>
      <c r="F94" s="67">
        <v>0</v>
      </c>
      <c r="G94" s="67">
        <v>0</v>
      </c>
      <c r="H94" s="67">
        <v>0</v>
      </c>
      <c r="I94" s="67">
        <v>0</v>
      </c>
      <c r="J94" s="67">
        <v>0</v>
      </c>
      <c r="K94" s="67">
        <v>0</v>
      </c>
      <c r="L94" s="67">
        <v>0</v>
      </c>
      <c r="M94" s="67">
        <v>0</v>
      </c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7">
        <v>0</v>
      </c>
      <c r="T94" s="67">
        <v>0</v>
      </c>
      <c r="U94" s="67">
        <v>0</v>
      </c>
      <c r="V94" s="67">
        <v>0</v>
      </c>
    </row>
    <row r="95" spans="1:22" ht="22.9" customHeight="1">
      <c r="A95" s="21" t="s">
        <v>688</v>
      </c>
      <c r="B95" s="67">
        <v>56165</v>
      </c>
      <c r="C95" s="67">
        <v>-8685</v>
      </c>
      <c r="D95" s="67">
        <v>0</v>
      </c>
      <c r="E95" s="67">
        <v>0</v>
      </c>
      <c r="F95" s="67">
        <v>0</v>
      </c>
      <c r="G95" s="67">
        <v>0</v>
      </c>
      <c r="H95" s="67">
        <v>0</v>
      </c>
      <c r="I95" s="67">
        <v>0</v>
      </c>
      <c r="J95" s="67">
        <v>0</v>
      </c>
      <c r="K95" s="67">
        <v>0</v>
      </c>
      <c r="L95" s="67">
        <v>-8685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47480</v>
      </c>
      <c r="T95" s="67">
        <v>47480</v>
      </c>
      <c r="U95" s="67">
        <v>0</v>
      </c>
      <c r="V95" s="67">
        <v>0</v>
      </c>
    </row>
    <row r="96" spans="1:22" ht="22.9" customHeight="1">
      <c r="A96" s="21" t="s">
        <v>122</v>
      </c>
      <c r="B96" s="67">
        <v>540</v>
      </c>
      <c r="C96" s="67">
        <v>106</v>
      </c>
      <c r="D96" s="67">
        <v>0</v>
      </c>
      <c r="E96" s="67">
        <v>106</v>
      </c>
      <c r="F96" s="67">
        <v>0</v>
      </c>
      <c r="G96" s="67">
        <v>0</v>
      </c>
      <c r="H96" s="67">
        <v>0</v>
      </c>
      <c r="I96" s="67">
        <v>0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646</v>
      </c>
      <c r="T96" s="67">
        <v>644</v>
      </c>
      <c r="U96" s="67">
        <v>2</v>
      </c>
      <c r="V96" s="67">
        <v>2</v>
      </c>
    </row>
    <row r="97" spans="1:22" ht="22.9" customHeight="1">
      <c r="A97" s="21" t="s">
        <v>123</v>
      </c>
      <c r="B97" s="67">
        <v>150</v>
      </c>
      <c r="C97" s="67">
        <v>-33</v>
      </c>
      <c r="D97" s="67">
        <v>0</v>
      </c>
      <c r="E97" s="67">
        <v>113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-146</v>
      </c>
      <c r="P97" s="67">
        <v>0</v>
      </c>
      <c r="Q97" s="67">
        <v>0</v>
      </c>
      <c r="R97" s="67">
        <v>0</v>
      </c>
      <c r="S97" s="67">
        <v>117</v>
      </c>
      <c r="T97" s="67">
        <v>107</v>
      </c>
      <c r="U97" s="67">
        <v>10</v>
      </c>
      <c r="V97" s="67">
        <v>10</v>
      </c>
    </row>
    <row r="98" spans="1:22" ht="22.9" customHeight="1">
      <c r="A98" s="21" t="s">
        <v>124</v>
      </c>
      <c r="B98" s="67">
        <v>0</v>
      </c>
      <c r="C98" s="67">
        <v>0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67">
        <v>0</v>
      </c>
      <c r="V98" s="67">
        <v>0</v>
      </c>
    </row>
    <row r="99" spans="1:22" ht="22.9" customHeight="1">
      <c r="A99" s="21" t="s">
        <v>125</v>
      </c>
      <c r="B99" s="67">
        <v>1690</v>
      </c>
      <c r="C99" s="67">
        <v>363</v>
      </c>
      <c r="D99" s="67">
        <v>0</v>
      </c>
      <c r="E99" s="67">
        <v>363</v>
      </c>
      <c r="F99" s="67">
        <v>0</v>
      </c>
      <c r="G99" s="67">
        <v>0</v>
      </c>
      <c r="H99" s="67">
        <v>0</v>
      </c>
      <c r="I99" s="67">
        <v>0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0</v>
      </c>
      <c r="R99" s="67">
        <v>0</v>
      </c>
      <c r="S99" s="67">
        <v>2053</v>
      </c>
      <c r="T99" s="67">
        <v>1838</v>
      </c>
      <c r="U99" s="67">
        <v>215</v>
      </c>
      <c r="V99" s="67">
        <v>215</v>
      </c>
    </row>
    <row r="100" spans="1:22" ht="22.9" customHeight="1">
      <c r="A100" s="21" t="s">
        <v>126</v>
      </c>
      <c r="B100" s="67">
        <v>0</v>
      </c>
      <c r="C100" s="67">
        <v>6</v>
      </c>
      <c r="D100" s="67">
        <v>0</v>
      </c>
      <c r="E100" s="67">
        <v>6</v>
      </c>
      <c r="F100" s="67">
        <v>0</v>
      </c>
      <c r="G100" s="67">
        <v>0</v>
      </c>
      <c r="H100" s="67">
        <v>0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6</v>
      </c>
      <c r="T100" s="67">
        <v>6</v>
      </c>
      <c r="U100" s="67">
        <v>0</v>
      </c>
      <c r="V100" s="67">
        <v>0</v>
      </c>
    </row>
    <row r="101" spans="1:22" ht="22.9" customHeight="1">
      <c r="A101" s="21" t="s">
        <v>127</v>
      </c>
      <c r="B101" s="67">
        <v>872</v>
      </c>
      <c r="C101" s="67">
        <v>73</v>
      </c>
      <c r="D101" s="67">
        <v>0</v>
      </c>
      <c r="E101" s="67">
        <v>446</v>
      </c>
      <c r="F101" s="67">
        <v>0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-373</v>
      </c>
      <c r="P101" s="67">
        <v>0</v>
      </c>
      <c r="Q101" s="67">
        <v>0</v>
      </c>
      <c r="R101" s="67">
        <v>0</v>
      </c>
      <c r="S101" s="67">
        <v>945</v>
      </c>
      <c r="T101" s="67">
        <v>945</v>
      </c>
      <c r="U101" s="67">
        <v>0</v>
      </c>
      <c r="V101" s="67">
        <v>0</v>
      </c>
    </row>
    <row r="102" spans="1:22" ht="22.9" customHeight="1">
      <c r="A102" s="21" t="s">
        <v>128</v>
      </c>
      <c r="B102" s="67">
        <v>215</v>
      </c>
      <c r="C102" s="67">
        <v>-10</v>
      </c>
      <c r="D102" s="67">
        <v>0</v>
      </c>
      <c r="E102" s="67">
        <v>0</v>
      </c>
      <c r="F102" s="67">
        <v>0</v>
      </c>
      <c r="G102" s="67">
        <v>0</v>
      </c>
      <c r="H102" s="67">
        <v>0</v>
      </c>
      <c r="I102" s="67">
        <v>0</v>
      </c>
      <c r="J102" s="67">
        <v>0</v>
      </c>
      <c r="K102" s="67">
        <v>0</v>
      </c>
      <c r="L102" s="67">
        <v>-10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205</v>
      </c>
      <c r="T102" s="67">
        <v>205</v>
      </c>
      <c r="U102" s="67">
        <v>0</v>
      </c>
      <c r="V102" s="67">
        <v>0</v>
      </c>
    </row>
    <row r="103" spans="1:22" ht="22.9" customHeight="1">
      <c r="A103" s="21" t="s">
        <v>689</v>
      </c>
      <c r="B103" s="67">
        <v>0</v>
      </c>
      <c r="C103" s="67">
        <v>0</v>
      </c>
      <c r="D103" s="67">
        <v>0</v>
      </c>
      <c r="E103" s="67">
        <v>0</v>
      </c>
      <c r="F103" s="67">
        <v>0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0</v>
      </c>
      <c r="T103" s="67">
        <v>0</v>
      </c>
      <c r="U103" s="67">
        <v>0</v>
      </c>
      <c r="V103" s="67">
        <v>0</v>
      </c>
    </row>
    <row r="104" spans="1:22" ht="22.9" customHeight="1">
      <c r="A104" s="21" t="s">
        <v>240</v>
      </c>
      <c r="B104" s="67">
        <v>0</v>
      </c>
      <c r="C104" s="67">
        <v>0</v>
      </c>
      <c r="D104" s="67">
        <v>0</v>
      </c>
      <c r="E104" s="67">
        <v>0</v>
      </c>
      <c r="F104" s="67">
        <v>0</v>
      </c>
      <c r="G104" s="67">
        <v>0</v>
      </c>
      <c r="H104" s="67">
        <v>0</v>
      </c>
      <c r="I104" s="67">
        <v>0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</row>
    <row r="105" spans="1:22" ht="22.9" customHeight="1">
      <c r="A105" s="21" t="s">
        <v>690</v>
      </c>
      <c r="B105" s="67">
        <v>0</v>
      </c>
      <c r="C105" s="67">
        <v>0</v>
      </c>
      <c r="D105" s="67">
        <v>0</v>
      </c>
      <c r="E105" s="67">
        <v>0</v>
      </c>
      <c r="F105" s="67">
        <v>0</v>
      </c>
      <c r="G105" s="67">
        <v>0</v>
      </c>
      <c r="H105" s="67">
        <v>0</v>
      </c>
      <c r="I105" s="67">
        <v>0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0</v>
      </c>
      <c r="U105" s="67">
        <v>0</v>
      </c>
      <c r="V105" s="67">
        <v>0</v>
      </c>
    </row>
    <row r="106" spans="1:22" ht="22.9" customHeight="1">
      <c r="A106" s="21" t="s">
        <v>691</v>
      </c>
      <c r="B106" s="67">
        <v>0</v>
      </c>
      <c r="C106" s="67">
        <v>0</v>
      </c>
      <c r="D106" s="67">
        <v>0</v>
      </c>
      <c r="E106" s="67">
        <v>0</v>
      </c>
      <c r="F106" s="67">
        <v>0</v>
      </c>
      <c r="G106" s="67">
        <v>0</v>
      </c>
      <c r="H106" s="67">
        <v>0</v>
      </c>
      <c r="I106" s="67">
        <v>0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</row>
    <row r="107" spans="1:22" ht="22.9" customHeight="1">
      <c r="A107" s="21" t="s">
        <v>692</v>
      </c>
      <c r="B107" s="67">
        <v>250</v>
      </c>
      <c r="C107" s="67">
        <v>-37</v>
      </c>
      <c r="D107" s="67">
        <v>0</v>
      </c>
      <c r="E107" s="67">
        <v>0</v>
      </c>
      <c r="F107" s="67">
        <v>0</v>
      </c>
      <c r="G107" s="67">
        <v>0</v>
      </c>
      <c r="H107" s="67">
        <v>0</v>
      </c>
      <c r="I107" s="67">
        <v>0</v>
      </c>
      <c r="J107" s="67">
        <v>0</v>
      </c>
      <c r="K107" s="67">
        <v>0</v>
      </c>
      <c r="L107" s="67">
        <v>-37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7">
        <v>213</v>
      </c>
      <c r="T107" s="67">
        <v>213</v>
      </c>
      <c r="U107" s="67">
        <v>0</v>
      </c>
      <c r="V107" s="67">
        <v>0</v>
      </c>
    </row>
    <row r="108" spans="1:22" ht="22.9" customHeight="1">
      <c r="A108" s="21" t="s">
        <v>395</v>
      </c>
      <c r="B108" s="67">
        <v>1450</v>
      </c>
      <c r="C108" s="67">
        <v>-1450</v>
      </c>
      <c r="D108" s="67">
        <v>0</v>
      </c>
      <c r="E108" s="67">
        <v>0</v>
      </c>
      <c r="F108" s="67">
        <v>0</v>
      </c>
      <c r="G108" s="67">
        <v>0</v>
      </c>
      <c r="H108" s="67">
        <v>0</v>
      </c>
      <c r="I108" s="67">
        <v>0</v>
      </c>
      <c r="J108" s="67">
        <v>0</v>
      </c>
      <c r="K108" s="67">
        <v>0</v>
      </c>
      <c r="L108" s="67">
        <v>-1341</v>
      </c>
      <c r="M108" s="67">
        <v>0</v>
      </c>
      <c r="N108" s="67">
        <v>0</v>
      </c>
      <c r="O108" s="67">
        <v>-109</v>
      </c>
      <c r="P108" s="67">
        <v>0</v>
      </c>
      <c r="Q108" s="67">
        <v>0</v>
      </c>
      <c r="R108" s="67">
        <v>0</v>
      </c>
      <c r="S108" s="67">
        <v>0</v>
      </c>
      <c r="T108" s="67">
        <v>0</v>
      </c>
      <c r="U108" s="67">
        <v>0</v>
      </c>
      <c r="V108" s="67">
        <v>0</v>
      </c>
    </row>
    <row r="109" spans="1:22" ht="22.9" customHeight="1">
      <c r="A109" s="21" t="s">
        <v>693</v>
      </c>
      <c r="B109" s="67">
        <v>0</v>
      </c>
      <c r="C109" s="67">
        <v>0</v>
      </c>
      <c r="D109" s="67">
        <v>0</v>
      </c>
      <c r="E109" s="67">
        <v>0</v>
      </c>
      <c r="F109" s="67">
        <v>0</v>
      </c>
      <c r="G109" s="67">
        <v>0</v>
      </c>
      <c r="H109" s="67">
        <v>0</v>
      </c>
      <c r="I109" s="67">
        <v>0</v>
      </c>
      <c r="J109" s="67">
        <v>0</v>
      </c>
      <c r="K109" s="67">
        <v>0</v>
      </c>
      <c r="L109" s="67">
        <v>0</v>
      </c>
      <c r="M109" s="67">
        <v>0</v>
      </c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7">
        <v>0</v>
      </c>
      <c r="T109" s="67">
        <v>0</v>
      </c>
      <c r="U109" s="67">
        <v>0</v>
      </c>
      <c r="V109" s="67">
        <v>0</v>
      </c>
    </row>
    <row r="110" spans="1:22" ht="22.9" customHeight="1">
      <c r="A110" s="21" t="s">
        <v>497</v>
      </c>
      <c r="B110" s="67">
        <v>310</v>
      </c>
      <c r="C110" s="67">
        <v>17</v>
      </c>
      <c r="D110" s="67">
        <v>0</v>
      </c>
      <c r="E110" s="67">
        <v>17</v>
      </c>
      <c r="F110" s="67">
        <v>0</v>
      </c>
      <c r="G110" s="67">
        <v>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327</v>
      </c>
      <c r="T110" s="67">
        <v>327</v>
      </c>
      <c r="U110" s="67">
        <v>0</v>
      </c>
      <c r="V110" s="67">
        <v>0</v>
      </c>
    </row>
    <row r="111" spans="1:22" ht="22.9" customHeight="1">
      <c r="A111" s="21" t="s">
        <v>694</v>
      </c>
      <c r="B111" s="67">
        <v>0</v>
      </c>
      <c r="C111" s="67">
        <v>0</v>
      </c>
      <c r="D111" s="67">
        <v>0</v>
      </c>
      <c r="E111" s="67">
        <v>0</v>
      </c>
      <c r="F111" s="67">
        <v>125</v>
      </c>
      <c r="G111" s="67">
        <v>0</v>
      </c>
      <c r="H111" s="67">
        <v>0</v>
      </c>
      <c r="I111" s="67">
        <v>0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-125</v>
      </c>
      <c r="P111" s="67">
        <v>0</v>
      </c>
      <c r="Q111" s="67">
        <v>0</v>
      </c>
      <c r="R111" s="67">
        <v>0</v>
      </c>
      <c r="S111" s="67">
        <v>0</v>
      </c>
      <c r="T111" s="67">
        <v>0</v>
      </c>
      <c r="U111" s="67">
        <v>0</v>
      </c>
      <c r="V111" s="67">
        <v>0</v>
      </c>
    </row>
    <row r="112" spans="1:22" ht="22.9" customHeight="1">
      <c r="A112" s="21" t="s">
        <v>129</v>
      </c>
      <c r="B112" s="67">
        <v>100</v>
      </c>
      <c r="C112" s="67">
        <v>1900</v>
      </c>
      <c r="D112" s="67">
        <v>0</v>
      </c>
      <c r="E112" s="67">
        <v>0</v>
      </c>
      <c r="F112" s="67">
        <v>860</v>
      </c>
      <c r="G112" s="67">
        <v>4000</v>
      </c>
      <c r="H112" s="67">
        <v>0</v>
      </c>
      <c r="I112" s="67">
        <v>0</v>
      </c>
      <c r="J112" s="67">
        <v>0</v>
      </c>
      <c r="K112" s="67">
        <v>0</v>
      </c>
      <c r="L112" s="67">
        <v>-2100</v>
      </c>
      <c r="M112" s="67">
        <v>0</v>
      </c>
      <c r="N112" s="67">
        <v>0</v>
      </c>
      <c r="O112" s="67">
        <v>-860</v>
      </c>
      <c r="P112" s="67">
        <v>0</v>
      </c>
      <c r="Q112" s="67">
        <v>0</v>
      </c>
      <c r="R112" s="67">
        <v>0</v>
      </c>
      <c r="S112" s="67">
        <v>2000</v>
      </c>
      <c r="T112" s="67">
        <v>0</v>
      </c>
      <c r="U112" s="67">
        <v>2000</v>
      </c>
      <c r="V112" s="67">
        <v>2000</v>
      </c>
    </row>
    <row r="113" spans="1:22" ht="22.9" customHeight="1">
      <c r="A113" s="21" t="s">
        <v>498</v>
      </c>
      <c r="B113" s="67">
        <v>64550</v>
      </c>
      <c r="C113" s="67">
        <v>34962</v>
      </c>
      <c r="D113" s="67">
        <v>0</v>
      </c>
      <c r="E113" s="67">
        <v>6055</v>
      </c>
      <c r="F113" s="67">
        <v>16842</v>
      </c>
      <c r="G113" s="67">
        <v>7000</v>
      </c>
      <c r="H113" s="67">
        <v>0</v>
      </c>
      <c r="I113" s="67">
        <v>0</v>
      </c>
      <c r="J113" s="67">
        <v>0</v>
      </c>
      <c r="K113" s="67">
        <v>0</v>
      </c>
      <c r="L113" s="67">
        <v>10943</v>
      </c>
      <c r="M113" s="67">
        <v>0</v>
      </c>
      <c r="N113" s="67">
        <v>4264</v>
      </c>
      <c r="O113" s="67">
        <v>-1529</v>
      </c>
      <c r="P113" s="67">
        <v>-8613</v>
      </c>
      <c r="Q113" s="67">
        <v>0</v>
      </c>
      <c r="R113" s="67">
        <v>0</v>
      </c>
      <c r="S113" s="67">
        <v>99512</v>
      </c>
      <c r="T113" s="67">
        <v>82430</v>
      </c>
      <c r="U113" s="67">
        <v>17082</v>
      </c>
      <c r="V113" s="67">
        <v>17082</v>
      </c>
    </row>
    <row r="114" spans="1:22" ht="22.9" customHeight="1">
      <c r="A114" s="21" t="s">
        <v>499</v>
      </c>
      <c r="B114" s="67">
        <v>885</v>
      </c>
      <c r="C114" s="67">
        <v>-90</v>
      </c>
      <c r="D114" s="67">
        <v>0</v>
      </c>
      <c r="E114" s="67">
        <v>0</v>
      </c>
      <c r="F114" s="67">
        <v>0</v>
      </c>
      <c r="G114" s="67">
        <v>0</v>
      </c>
      <c r="H114" s="67">
        <v>0</v>
      </c>
      <c r="I114" s="67">
        <v>0</v>
      </c>
      <c r="J114" s="67">
        <v>0</v>
      </c>
      <c r="K114" s="67">
        <v>0</v>
      </c>
      <c r="L114" s="67">
        <v>-90</v>
      </c>
      <c r="M114" s="67">
        <v>0</v>
      </c>
      <c r="N114" s="67">
        <v>0</v>
      </c>
      <c r="O114" s="67">
        <v>0</v>
      </c>
      <c r="P114" s="67">
        <v>0</v>
      </c>
      <c r="Q114" s="67">
        <v>0</v>
      </c>
      <c r="R114" s="67">
        <v>0</v>
      </c>
      <c r="S114" s="67">
        <v>795</v>
      </c>
      <c r="T114" s="67">
        <v>795</v>
      </c>
      <c r="U114" s="67">
        <v>0</v>
      </c>
      <c r="V114" s="67">
        <v>0</v>
      </c>
    </row>
    <row r="115" spans="1:22" ht="22.9" customHeight="1">
      <c r="A115" s="21" t="s">
        <v>130</v>
      </c>
      <c r="B115" s="67">
        <v>15100</v>
      </c>
      <c r="C115" s="67">
        <v>7064</v>
      </c>
      <c r="D115" s="67">
        <v>0</v>
      </c>
      <c r="E115" s="67">
        <v>0</v>
      </c>
      <c r="F115" s="67">
        <v>10000</v>
      </c>
      <c r="G115" s="67">
        <v>0</v>
      </c>
      <c r="H115" s="67">
        <v>0</v>
      </c>
      <c r="I115" s="67">
        <v>0</v>
      </c>
      <c r="J115" s="67">
        <v>0</v>
      </c>
      <c r="K115" s="67">
        <v>0</v>
      </c>
      <c r="L115" s="67">
        <v>-2936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22164</v>
      </c>
      <c r="T115" s="67">
        <v>12390</v>
      </c>
      <c r="U115" s="67">
        <v>9774</v>
      </c>
      <c r="V115" s="67">
        <v>9774</v>
      </c>
    </row>
    <row r="116" spans="1:22" ht="22.9" customHeight="1">
      <c r="A116" s="21" t="s">
        <v>131</v>
      </c>
      <c r="B116" s="67">
        <v>0</v>
      </c>
      <c r="C116" s="67">
        <v>0</v>
      </c>
      <c r="D116" s="67">
        <v>0</v>
      </c>
      <c r="E116" s="67">
        <v>0</v>
      </c>
      <c r="F116" s="67">
        <v>0</v>
      </c>
      <c r="G116" s="67">
        <v>0</v>
      </c>
      <c r="H116" s="67">
        <v>0</v>
      </c>
      <c r="I116" s="67">
        <v>0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7">
        <v>0</v>
      </c>
      <c r="T116" s="67">
        <v>0</v>
      </c>
      <c r="U116" s="67">
        <v>0</v>
      </c>
      <c r="V116" s="67">
        <v>0</v>
      </c>
    </row>
    <row r="117" spans="1:22" ht="22.9" customHeight="1">
      <c r="A117" s="21" t="s">
        <v>132</v>
      </c>
      <c r="B117" s="67">
        <v>11090</v>
      </c>
      <c r="C117" s="67">
        <v>-1507</v>
      </c>
      <c r="D117" s="67">
        <v>0</v>
      </c>
      <c r="E117" s="67">
        <v>0</v>
      </c>
      <c r="F117" s="67">
        <v>1842</v>
      </c>
      <c r="G117" s="67">
        <v>0</v>
      </c>
      <c r="H117" s="67">
        <v>0</v>
      </c>
      <c r="I117" s="67">
        <v>0</v>
      </c>
      <c r="J117" s="67">
        <v>0</v>
      </c>
      <c r="K117" s="67">
        <v>0</v>
      </c>
      <c r="L117" s="67">
        <v>2386</v>
      </c>
      <c r="M117" s="67">
        <v>0</v>
      </c>
      <c r="N117" s="67">
        <v>4264</v>
      </c>
      <c r="O117" s="67">
        <v>-1386</v>
      </c>
      <c r="P117" s="67">
        <v>-8613</v>
      </c>
      <c r="Q117" s="67">
        <v>0</v>
      </c>
      <c r="R117" s="67">
        <v>0</v>
      </c>
      <c r="S117" s="67">
        <v>9583</v>
      </c>
      <c r="T117" s="67">
        <v>7197</v>
      </c>
      <c r="U117" s="67">
        <v>2386</v>
      </c>
      <c r="V117" s="67">
        <v>2386</v>
      </c>
    </row>
    <row r="118" spans="1:22" ht="22.9" customHeight="1">
      <c r="A118" s="21" t="s">
        <v>133</v>
      </c>
      <c r="B118" s="67">
        <v>0</v>
      </c>
      <c r="C118" s="67">
        <v>203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203</v>
      </c>
      <c r="M118" s="67">
        <v>0</v>
      </c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7">
        <v>203</v>
      </c>
      <c r="T118" s="67">
        <v>190</v>
      </c>
      <c r="U118" s="67">
        <v>13</v>
      </c>
      <c r="V118" s="67">
        <v>13</v>
      </c>
    </row>
    <row r="119" spans="1:22" ht="22.9" customHeight="1">
      <c r="A119" s="21" t="s">
        <v>241</v>
      </c>
      <c r="B119" s="67">
        <v>830</v>
      </c>
      <c r="C119" s="67">
        <v>49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0</v>
      </c>
      <c r="K119" s="67">
        <v>0</v>
      </c>
      <c r="L119" s="67">
        <v>109</v>
      </c>
      <c r="M119" s="67">
        <v>0</v>
      </c>
      <c r="N119" s="67">
        <v>0</v>
      </c>
      <c r="O119" s="67">
        <v>-60</v>
      </c>
      <c r="P119" s="67">
        <v>0</v>
      </c>
      <c r="Q119" s="67">
        <v>0</v>
      </c>
      <c r="R119" s="67">
        <v>0</v>
      </c>
      <c r="S119" s="67">
        <v>879</v>
      </c>
      <c r="T119" s="67">
        <v>879</v>
      </c>
      <c r="U119" s="67">
        <v>0</v>
      </c>
      <c r="V119" s="67">
        <v>0</v>
      </c>
    </row>
    <row r="120" spans="1:22" ht="22.9" customHeight="1">
      <c r="A120" s="21" t="s">
        <v>695</v>
      </c>
      <c r="B120" s="67">
        <v>720</v>
      </c>
      <c r="C120" s="67">
        <v>11805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11805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12525</v>
      </c>
      <c r="T120" s="67">
        <v>12525</v>
      </c>
      <c r="U120" s="67">
        <v>0</v>
      </c>
      <c r="V120" s="67">
        <v>0</v>
      </c>
    </row>
    <row r="121" spans="1:22" ht="22.9" customHeight="1">
      <c r="A121" s="21" t="s">
        <v>396</v>
      </c>
      <c r="B121" s="67">
        <v>35345</v>
      </c>
      <c r="C121" s="67">
        <v>7015</v>
      </c>
      <c r="D121" s="67">
        <v>0</v>
      </c>
      <c r="E121" s="67">
        <v>499</v>
      </c>
      <c r="F121" s="67">
        <v>0</v>
      </c>
      <c r="G121" s="67">
        <v>0</v>
      </c>
      <c r="H121" s="67">
        <v>0</v>
      </c>
      <c r="I121" s="67">
        <v>0</v>
      </c>
      <c r="J121" s="67">
        <v>0</v>
      </c>
      <c r="K121" s="67">
        <v>0</v>
      </c>
      <c r="L121" s="67">
        <v>6516</v>
      </c>
      <c r="M121" s="67">
        <v>0</v>
      </c>
      <c r="N121" s="67">
        <v>0</v>
      </c>
      <c r="O121" s="67">
        <v>0</v>
      </c>
      <c r="P121" s="67">
        <v>0</v>
      </c>
      <c r="Q121" s="67">
        <v>0</v>
      </c>
      <c r="R121" s="67">
        <v>0</v>
      </c>
      <c r="S121" s="67">
        <v>42360</v>
      </c>
      <c r="T121" s="67">
        <v>42360</v>
      </c>
      <c r="U121" s="67">
        <v>0</v>
      </c>
      <c r="V121" s="67">
        <v>0</v>
      </c>
    </row>
    <row r="122" spans="1:22" ht="22.9" customHeight="1">
      <c r="A122" s="21" t="s">
        <v>397</v>
      </c>
      <c r="B122" s="67">
        <v>0</v>
      </c>
      <c r="C122" s="67">
        <v>3452</v>
      </c>
      <c r="D122" s="67">
        <v>0</v>
      </c>
      <c r="E122" s="67">
        <v>3452</v>
      </c>
      <c r="F122" s="67">
        <v>0</v>
      </c>
      <c r="G122" s="67">
        <v>0</v>
      </c>
      <c r="H122" s="67">
        <v>0</v>
      </c>
      <c r="I122" s="67">
        <v>0</v>
      </c>
      <c r="J122" s="67">
        <v>0</v>
      </c>
      <c r="K122" s="67">
        <v>0</v>
      </c>
      <c r="L122" s="67">
        <v>0</v>
      </c>
      <c r="M122" s="67">
        <v>0</v>
      </c>
      <c r="N122" s="67">
        <v>0</v>
      </c>
      <c r="O122" s="67">
        <v>0</v>
      </c>
      <c r="P122" s="67">
        <v>0</v>
      </c>
      <c r="Q122" s="67">
        <v>0</v>
      </c>
      <c r="R122" s="67">
        <v>0</v>
      </c>
      <c r="S122" s="67">
        <v>3452</v>
      </c>
      <c r="T122" s="67">
        <v>3452</v>
      </c>
      <c r="U122" s="67">
        <v>0</v>
      </c>
      <c r="V122" s="67">
        <v>0</v>
      </c>
    </row>
    <row r="123" spans="1:22" ht="22.9" customHeight="1">
      <c r="A123" s="21" t="s">
        <v>398</v>
      </c>
      <c r="B123" s="67">
        <v>0</v>
      </c>
      <c r="C123" s="67">
        <v>0</v>
      </c>
      <c r="D123" s="67">
        <v>0</v>
      </c>
      <c r="E123" s="67">
        <v>0</v>
      </c>
      <c r="F123" s="67">
        <v>0</v>
      </c>
      <c r="G123" s="67">
        <v>0</v>
      </c>
      <c r="H123" s="67">
        <v>0</v>
      </c>
      <c r="I123" s="67">
        <v>0</v>
      </c>
      <c r="J123" s="67">
        <v>0</v>
      </c>
      <c r="K123" s="67">
        <v>0</v>
      </c>
      <c r="L123" s="67">
        <v>0</v>
      </c>
      <c r="M123" s="67">
        <v>0</v>
      </c>
      <c r="N123" s="67">
        <v>0</v>
      </c>
      <c r="O123" s="67">
        <v>0</v>
      </c>
      <c r="P123" s="67">
        <v>0</v>
      </c>
      <c r="Q123" s="67">
        <v>0</v>
      </c>
      <c r="R123" s="67">
        <v>0</v>
      </c>
      <c r="S123" s="67">
        <v>0</v>
      </c>
      <c r="T123" s="67">
        <v>0</v>
      </c>
      <c r="U123" s="67">
        <v>0</v>
      </c>
      <c r="V123" s="67">
        <v>0</v>
      </c>
    </row>
    <row r="124" spans="1:22" ht="22.9" customHeight="1">
      <c r="A124" s="21" t="s">
        <v>500</v>
      </c>
      <c r="B124" s="67">
        <v>410</v>
      </c>
      <c r="C124" s="67">
        <v>2021</v>
      </c>
      <c r="D124" s="67">
        <v>0</v>
      </c>
      <c r="E124" s="67">
        <v>2104</v>
      </c>
      <c r="F124" s="67">
        <v>0</v>
      </c>
      <c r="G124" s="67">
        <v>0</v>
      </c>
      <c r="H124" s="67">
        <v>0</v>
      </c>
      <c r="I124" s="67">
        <v>0</v>
      </c>
      <c r="J124" s="67">
        <v>0</v>
      </c>
      <c r="K124" s="67">
        <v>0</v>
      </c>
      <c r="L124" s="67">
        <v>0</v>
      </c>
      <c r="M124" s="67">
        <v>0</v>
      </c>
      <c r="N124" s="67">
        <v>0</v>
      </c>
      <c r="O124" s="67">
        <v>-83</v>
      </c>
      <c r="P124" s="67">
        <v>0</v>
      </c>
      <c r="Q124" s="67">
        <v>0</v>
      </c>
      <c r="R124" s="67">
        <v>0</v>
      </c>
      <c r="S124" s="67">
        <v>2431</v>
      </c>
      <c r="T124" s="67">
        <v>2431</v>
      </c>
      <c r="U124" s="67">
        <v>0</v>
      </c>
      <c r="V124" s="67">
        <v>0</v>
      </c>
    </row>
    <row r="125" spans="1:22" ht="22.9" customHeight="1">
      <c r="A125" s="21" t="s">
        <v>501</v>
      </c>
      <c r="B125" s="67">
        <v>120</v>
      </c>
      <c r="C125" s="67">
        <v>-10</v>
      </c>
      <c r="D125" s="67">
        <v>0</v>
      </c>
      <c r="E125" s="67">
        <v>0</v>
      </c>
      <c r="F125" s="67">
        <v>0</v>
      </c>
      <c r="G125" s="67">
        <v>0</v>
      </c>
      <c r="H125" s="67">
        <v>0</v>
      </c>
      <c r="I125" s="67">
        <v>0</v>
      </c>
      <c r="J125" s="67">
        <v>0</v>
      </c>
      <c r="K125" s="67">
        <v>0</v>
      </c>
      <c r="L125" s="67">
        <v>-10</v>
      </c>
      <c r="M125" s="67">
        <v>0</v>
      </c>
      <c r="N125" s="67">
        <v>0</v>
      </c>
      <c r="O125" s="67">
        <v>0</v>
      </c>
      <c r="P125" s="67">
        <v>0</v>
      </c>
      <c r="Q125" s="67">
        <v>0</v>
      </c>
      <c r="R125" s="67">
        <v>0</v>
      </c>
      <c r="S125" s="67">
        <v>110</v>
      </c>
      <c r="T125" s="67">
        <v>110</v>
      </c>
      <c r="U125" s="67">
        <v>0</v>
      </c>
      <c r="V125" s="67">
        <v>0</v>
      </c>
    </row>
    <row r="126" spans="1:22" ht="22.9" customHeight="1">
      <c r="A126" s="21" t="s">
        <v>502</v>
      </c>
      <c r="B126" s="67">
        <v>50</v>
      </c>
      <c r="C126" s="67">
        <v>4960</v>
      </c>
      <c r="D126" s="67">
        <v>0</v>
      </c>
      <c r="E126" s="67">
        <v>0</v>
      </c>
      <c r="F126" s="67">
        <v>5000</v>
      </c>
      <c r="G126" s="67">
        <v>7000</v>
      </c>
      <c r="H126" s="67">
        <v>0</v>
      </c>
      <c r="I126" s="67">
        <v>0</v>
      </c>
      <c r="J126" s="67">
        <v>0</v>
      </c>
      <c r="K126" s="67">
        <v>0</v>
      </c>
      <c r="L126" s="67">
        <v>-7040</v>
      </c>
      <c r="M126" s="67">
        <v>0</v>
      </c>
      <c r="N126" s="67">
        <v>0</v>
      </c>
      <c r="O126" s="67">
        <v>0</v>
      </c>
      <c r="P126" s="67">
        <v>0</v>
      </c>
      <c r="Q126" s="67">
        <v>0</v>
      </c>
      <c r="R126" s="67">
        <v>0</v>
      </c>
      <c r="S126" s="67">
        <v>5010</v>
      </c>
      <c r="T126" s="67">
        <v>101</v>
      </c>
      <c r="U126" s="67">
        <v>4909</v>
      </c>
      <c r="V126" s="67">
        <v>4909</v>
      </c>
    </row>
    <row r="127" spans="1:22" ht="22.9" customHeight="1">
      <c r="A127" s="21" t="s">
        <v>218</v>
      </c>
      <c r="B127" s="67">
        <v>4620</v>
      </c>
      <c r="C127" s="67">
        <v>2676</v>
      </c>
      <c r="D127" s="67">
        <v>0</v>
      </c>
      <c r="E127" s="67">
        <v>2150</v>
      </c>
      <c r="F127" s="67">
        <v>18613</v>
      </c>
      <c r="G127" s="67">
        <v>3000</v>
      </c>
      <c r="H127" s="67">
        <v>0</v>
      </c>
      <c r="I127" s="67">
        <v>0</v>
      </c>
      <c r="J127" s="67">
        <v>0</v>
      </c>
      <c r="K127" s="67">
        <v>0</v>
      </c>
      <c r="L127" s="67">
        <v>-4790</v>
      </c>
      <c r="M127" s="67">
        <v>0</v>
      </c>
      <c r="N127" s="67">
        <v>1017</v>
      </c>
      <c r="O127" s="67">
        <v>-17314</v>
      </c>
      <c r="P127" s="67">
        <v>0</v>
      </c>
      <c r="Q127" s="67">
        <v>0</v>
      </c>
      <c r="R127" s="67">
        <v>0</v>
      </c>
      <c r="S127" s="67">
        <v>7296</v>
      </c>
      <c r="T127" s="67">
        <v>4476</v>
      </c>
      <c r="U127" s="67">
        <v>2820</v>
      </c>
      <c r="V127" s="67">
        <v>2820</v>
      </c>
    </row>
    <row r="128" spans="1:22" ht="22.9" customHeight="1">
      <c r="A128" s="21" t="s">
        <v>134</v>
      </c>
      <c r="B128" s="67">
        <v>640</v>
      </c>
      <c r="C128" s="67">
        <v>201</v>
      </c>
      <c r="D128" s="67">
        <v>0</v>
      </c>
      <c r="E128" s="67">
        <v>0</v>
      </c>
      <c r="F128" s="67">
        <v>0</v>
      </c>
      <c r="G128" s="67">
        <v>0</v>
      </c>
      <c r="H128" s="67">
        <v>0</v>
      </c>
      <c r="I128" s="67">
        <v>0</v>
      </c>
      <c r="J128" s="67">
        <v>0</v>
      </c>
      <c r="K128" s="67">
        <v>0</v>
      </c>
      <c r="L128" s="67">
        <v>-94</v>
      </c>
      <c r="M128" s="67">
        <v>0</v>
      </c>
      <c r="N128" s="67">
        <v>295</v>
      </c>
      <c r="O128" s="67">
        <v>0</v>
      </c>
      <c r="P128" s="67">
        <v>0</v>
      </c>
      <c r="Q128" s="67">
        <v>0</v>
      </c>
      <c r="R128" s="67">
        <v>0</v>
      </c>
      <c r="S128" s="67">
        <v>841</v>
      </c>
      <c r="T128" s="67">
        <v>841</v>
      </c>
      <c r="U128" s="67">
        <v>0</v>
      </c>
      <c r="V128" s="67">
        <v>0</v>
      </c>
    </row>
    <row r="129" spans="1:22" ht="22.9" customHeight="1">
      <c r="A129" s="21" t="s">
        <v>135</v>
      </c>
      <c r="B129" s="67">
        <v>240</v>
      </c>
      <c r="C129" s="67">
        <v>344</v>
      </c>
      <c r="D129" s="67">
        <v>0</v>
      </c>
      <c r="E129" s="67">
        <v>0</v>
      </c>
      <c r="F129" s="67">
        <v>0</v>
      </c>
      <c r="G129" s="67">
        <v>0</v>
      </c>
      <c r="H129" s="67">
        <v>0</v>
      </c>
      <c r="I129" s="67">
        <v>0</v>
      </c>
      <c r="J129" s="67">
        <v>0</v>
      </c>
      <c r="K129" s="67">
        <v>0</v>
      </c>
      <c r="L129" s="67">
        <v>-192</v>
      </c>
      <c r="M129" s="67">
        <v>0</v>
      </c>
      <c r="N129" s="67">
        <v>536</v>
      </c>
      <c r="O129" s="67">
        <v>0</v>
      </c>
      <c r="P129" s="67">
        <v>0</v>
      </c>
      <c r="Q129" s="67">
        <v>0</v>
      </c>
      <c r="R129" s="67">
        <v>0</v>
      </c>
      <c r="S129" s="67">
        <v>584</v>
      </c>
      <c r="T129" s="67">
        <v>584</v>
      </c>
      <c r="U129" s="67">
        <v>0</v>
      </c>
      <c r="V129" s="67">
        <v>0</v>
      </c>
    </row>
    <row r="130" spans="1:22" ht="22.9" customHeight="1">
      <c r="A130" s="21" t="s">
        <v>136</v>
      </c>
      <c r="B130" s="67">
        <v>1435</v>
      </c>
      <c r="C130" s="67">
        <v>575</v>
      </c>
      <c r="D130" s="67">
        <v>0</v>
      </c>
      <c r="E130" s="67">
        <v>0</v>
      </c>
      <c r="F130" s="67">
        <v>12509</v>
      </c>
      <c r="G130" s="67">
        <v>3000</v>
      </c>
      <c r="H130" s="67">
        <v>0</v>
      </c>
      <c r="I130" s="67">
        <v>0</v>
      </c>
      <c r="J130" s="67">
        <v>0</v>
      </c>
      <c r="K130" s="67">
        <v>0</v>
      </c>
      <c r="L130" s="67">
        <v>-4079</v>
      </c>
      <c r="M130" s="67">
        <v>0</v>
      </c>
      <c r="N130" s="67">
        <v>186</v>
      </c>
      <c r="O130" s="67">
        <v>-11041</v>
      </c>
      <c r="P130" s="67">
        <v>0</v>
      </c>
      <c r="Q130" s="67">
        <v>0</v>
      </c>
      <c r="R130" s="67">
        <v>0</v>
      </c>
      <c r="S130" s="67">
        <v>2010</v>
      </c>
      <c r="T130" s="67">
        <v>1190</v>
      </c>
      <c r="U130" s="67">
        <v>820</v>
      </c>
      <c r="V130" s="67">
        <v>820</v>
      </c>
    </row>
    <row r="131" spans="1:22" ht="22.9" customHeight="1">
      <c r="A131" s="21" t="s">
        <v>137</v>
      </c>
      <c r="B131" s="67">
        <v>0</v>
      </c>
      <c r="C131" s="67">
        <v>20</v>
      </c>
      <c r="D131" s="67">
        <v>0</v>
      </c>
      <c r="E131" s="67">
        <v>20</v>
      </c>
      <c r="F131" s="67">
        <v>0</v>
      </c>
      <c r="G131" s="67">
        <v>0</v>
      </c>
      <c r="H131" s="67">
        <v>0</v>
      </c>
      <c r="I131" s="67">
        <v>0</v>
      </c>
      <c r="J131" s="67">
        <v>0</v>
      </c>
      <c r="K131" s="67">
        <v>0</v>
      </c>
      <c r="L131" s="67">
        <v>0</v>
      </c>
      <c r="M131" s="67">
        <v>0</v>
      </c>
      <c r="N131" s="67">
        <v>0</v>
      </c>
      <c r="O131" s="67">
        <v>0</v>
      </c>
      <c r="P131" s="67">
        <v>0</v>
      </c>
      <c r="Q131" s="67">
        <v>0</v>
      </c>
      <c r="R131" s="67">
        <v>0</v>
      </c>
      <c r="S131" s="67">
        <v>20</v>
      </c>
      <c r="T131" s="67">
        <v>20</v>
      </c>
      <c r="U131" s="67">
        <v>0</v>
      </c>
      <c r="V131" s="67">
        <v>0</v>
      </c>
    </row>
    <row r="132" spans="1:22" ht="22.9" customHeight="1">
      <c r="A132" s="21" t="s">
        <v>138</v>
      </c>
      <c r="B132" s="67">
        <v>0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67">
        <v>0</v>
      </c>
      <c r="I132" s="67">
        <v>0</v>
      </c>
      <c r="J132" s="67">
        <v>0</v>
      </c>
      <c r="K132" s="67">
        <v>0</v>
      </c>
      <c r="L132" s="67">
        <v>0</v>
      </c>
      <c r="M132" s="67">
        <v>0</v>
      </c>
      <c r="N132" s="67">
        <v>0</v>
      </c>
      <c r="O132" s="67">
        <v>0</v>
      </c>
      <c r="P132" s="67">
        <v>0</v>
      </c>
      <c r="Q132" s="67">
        <v>0</v>
      </c>
      <c r="R132" s="67">
        <v>0</v>
      </c>
      <c r="S132" s="67">
        <v>0</v>
      </c>
      <c r="T132" s="67">
        <v>0</v>
      </c>
      <c r="U132" s="67">
        <v>0</v>
      </c>
      <c r="V132" s="67">
        <v>0</v>
      </c>
    </row>
    <row r="133" spans="1:22" ht="22.9" customHeight="1">
      <c r="A133" s="21" t="s">
        <v>696</v>
      </c>
      <c r="B133" s="67">
        <v>0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67">
        <v>0</v>
      </c>
      <c r="I133" s="67">
        <v>0</v>
      </c>
      <c r="J133" s="67">
        <v>0</v>
      </c>
      <c r="K133" s="67">
        <v>0</v>
      </c>
      <c r="L133" s="67">
        <v>0</v>
      </c>
      <c r="M133" s="67">
        <v>0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0</v>
      </c>
      <c r="T133" s="67">
        <v>0</v>
      </c>
      <c r="U133" s="67">
        <v>0</v>
      </c>
      <c r="V133" s="67">
        <v>0</v>
      </c>
    </row>
    <row r="134" spans="1:22" ht="22.9" customHeight="1">
      <c r="A134" s="21" t="s">
        <v>697</v>
      </c>
      <c r="B134" s="67">
        <v>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67">
        <v>0</v>
      </c>
      <c r="I134" s="67">
        <v>0</v>
      </c>
      <c r="J134" s="67">
        <v>0</v>
      </c>
      <c r="K134" s="67">
        <v>0</v>
      </c>
      <c r="L134" s="67">
        <v>0</v>
      </c>
      <c r="M134" s="67">
        <v>0</v>
      </c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7">
        <v>0</v>
      </c>
      <c r="T134" s="67">
        <v>0</v>
      </c>
      <c r="U134" s="67">
        <v>0</v>
      </c>
      <c r="V134" s="67">
        <v>0</v>
      </c>
    </row>
    <row r="135" spans="1:22" ht="22.9" customHeight="1">
      <c r="A135" s="21" t="s">
        <v>139</v>
      </c>
      <c r="B135" s="67">
        <v>0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67">
        <v>0</v>
      </c>
      <c r="I135" s="67">
        <v>0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</row>
    <row r="136" spans="1:22" ht="22.9" customHeight="1">
      <c r="A136" s="21" t="s">
        <v>698</v>
      </c>
      <c r="B136" s="67">
        <v>0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67">
        <v>0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</row>
    <row r="137" spans="1:22" ht="22.9" customHeight="1">
      <c r="A137" s="21" t="s">
        <v>140</v>
      </c>
      <c r="B137" s="67">
        <v>0</v>
      </c>
      <c r="C137" s="67">
        <v>85</v>
      </c>
      <c r="D137" s="67">
        <v>0</v>
      </c>
      <c r="E137" s="67">
        <v>85</v>
      </c>
      <c r="F137" s="67">
        <v>585</v>
      </c>
      <c r="G137" s="67">
        <v>0</v>
      </c>
      <c r="H137" s="67">
        <v>0</v>
      </c>
      <c r="I137" s="67">
        <v>0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-585</v>
      </c>
      <c r="P137" s="67">
        <v>0</v>
      </c>
      <c r="Q137" s="67">
        <v>0</v>
      </c>
      <c r="R137" s="67">
        <v>0</v>
      </c>
      <c r="S137" s="67">
        <v>85</v>
      </c>
      <c r="T137" s="67">
        <v>85</v>
      </c>
      <c r="U137" s="67">
        <v>0</v>
      </c>
      <c r="V137" s="67">
        <v>0</v>
      </c>
    </row>
    <row r="138" spans="1:22" ht="22.9" customHeight="1">
      <c r="A138" s="21" t="s">
        <v>141</v>
      </c>
      <c r="B138" s="67">
        <v>2125</v>
      </c>
      <c r="C138" s="67">
        <v>-425</v>
      </c>
      <c r="D138" s="67">
        <v>0</v>
      </c>
      <c r="E138" s="67">
        <v>0</v>
      </c>
      <c r="F138" s="67">
        <v>0</v>
      </c>
      <c r="G138" s="67">
        <v>0</v>
      </c>
      <c r="H138" s="67">
        <v>0</v>
      </c>
      <c r="I138" s="67">
        <v>0</v>
      </c>
      <c r="J138" s="67">
        <v>0</v>
      </c>
      <c r="K138" s="67">
        <v>0</v>
      </c>
      <c r="L138" s="67">
        <v>-425</v>
      </c>
      <c r="M138" s="67">
        <v>0</v>
      </c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7">
        <v>1700</v>
      </c>
      <c r="T138" s="67">
        <v>1700</v>
      </c>
      <c r="U138" s="67">
        <v>0</v>
      </c>
      <c r="V138" s="67">
        <v>0</v>
      </c>
    </row>
    <row r="139" spans="1:22" ht="22.9" customHeight="1">
      <c r="A139" s="21" t="s">
        <v>142</v>
      </c>
      <c r="B139" s="67">
        <v>0</v>
      </c>
      <c r="C139" s="67">
        <v>0</v>
      </c>
      <c r="D139" s="67">
        <v>0</v>
      </c>
      <c r="E139" s="67">
        <v>0</v>
      </c>
      <c r="F139" s="67">
        <v>0</v>
      </c>
      <c r="G139" s="67">
        <v>0</v>
      </c>
      <c r="H139" s="67">
        <v>0</v>
      </c>
      <c r="I139" s="67">
        <v>0</v>
      </c>
      <c r="J139" s="67">
        <v>0</v>
      </c>
      <c r="K139" s="67">
        <v>0</v>
      </c>
      <c r="L139" s="67">
        <v>0</v>
      </c>
      <c r="M139" s="67">
        <v>0</v>
      </c>
      <c r="N139" s="67">
        <v>0</v>
      </c>
      <c r="O139" s="67">
        <v>0</v>
      </c>
      <c r="P139" s="67">
        <v>0</v>
      </c>
      <c r="Q139" s="67">
        <v>0</v>
      </c>
      <c r="R139" s="67">
        <v>0</v>
      </c>
      <c r="S139" s="67">
        <v>0</v>
      </c>
      <c r="T139" s="67">
        <v>0</v>
      </c>
      <c r="U139" s="67">
        <v>0</v>
      </c>
      <c r="V139" s="67">
        <v>0</v>
      </c>
    </row>
    <row r="140" spans="1:22" ht="22.9" customHeight="1">
      <c r="A140" s="21" t="s">
        <v>242</v>
      </c>
      <c r="B140" s="67">
        <v>0</v>
      </c>
      <c r="C140" s="67">
        <v>0</v>
      </c>
      <c r="D140" s="67">
        <v>0</v>
      </c>
      <c r="E140" s="67">
        <v>0</v>
      </c>
      <c r="F140" s="67">
        <v>0</v>
      </c>
      <c r="G140" s="67">
        <v>0</v>
      </c>
      <c r="H140" s="67">
        <v>0</v>
      </c>
      <c r="I140" s="67">
        <v>0</v>
      </c>
      <c r="J140" s="67">
        <v>0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</row>
    <row r="141" spans="1:22" ht="22.9" customHeight="1">
      <c r="A141" s="21" t="s">
        <v>454</v>
      </c>
      <c r="B141" s="67">
        <v>0</v>
      </c>
      <c r="C141" s="67">
        <v>0</v>
      </c>
      <c r="D141" s="67">
        <v>0</v>
      </c>
      <c r="E141" s="67">
        <v>0</v>
      </c>
      <c r="F141" s="67">
        <v>0</v>
      </c>
      <c r="G141" s="67">
        <v>0</v>
      </c>
      <c r="H141" s="67">
        <v>0</v>
      </c>
      <c r="I141" s="67">
        <v>0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0</v>
      </c>
      <c r="T141" s="67">
        <v>0</v>
      </c>
      <c r="U141" s="67">
        <v>0</v>
      </c>
      <c r="V141" s="67">
        <v>0</v>
      </c>
    </row>
    <row r="142" spans="1:22" ht="22.9" customHeight="1">
      <c r="A142" s="21" t="s">
        <v>143</v>
      </c>
      <c r="B142" s="67">
        <v>180</v>
      </c>
      <c r="C142" s="67">
        <v>1876</v>
      </c>
      <c r="D142" s="67">
        <v>0</v>
      </c>
      <c r="E142" s="67">
        <v>2045</v>
      </c>
      <c r="F142" s="67">
        <v>5519</v>
      </c>
      <c r="G142" s="67">
        <v>0</v>
      </c>
      <c r="H142" s="67">
        <v>0</v>
      </c>
      <c r="I142" s="67">
        <v>0</v>
      </c>
      <c r="J142" s="67">
        <v>0</v>
      </c>
      <c r="K142" s="67">
        <v>0</v>
      </c>
      <c r="L142" s="67">
        <v>0</v>
      </c>
      <c r="M142" s="67">
        <v>0</v>
      </c>
      <c r="N142" s="67">
        <v>0</v>
      </c>
      <c r="O142" s="67">
        <v>-5688</v>
      </c>
      <c r="P142" s="67">
        <v>0</v>
      </c>
      <c r="Q142" s="67">
        <v>0</v>
      </c>
      <c r="R142" s="67">
        <v>0</v>
      </c>
      <c r="S142" s="67">
        <v>2056</v>
      </c>
      <c r="T142" s="67">
        <v>56</v>
      </c>
      <c r="U142" s="67">
        <v>2000</v>
      </c>
      <c r="V142" s="67">
        <v>2000</v>
      </c>
    </row>
    <row r="143" spans="1:22" ht="22.9" customHeight="1">
      <c r="A143" s="21" t="s">
        <v>219</v>
      </c>
      <c r="B143" s="67">
        <v>1230</v>
      </c>
      <c r="C143" s="67">
        <v>324</v>
      </c>
      <c r="D143" s="67">
        <v>0</v>
      </c>
      <c r="E143" s="67">
        <v>189</v>
      </c>
      <c r="F143" s="67">
        <v>11098</v>
      </c>
      <c r="G143" s="67">
        <v>0</v>
      </c>
      <c r="H143" s="67">
        <v>0</v>
      </c>
      <c r="I143" s="67">
        <v>0</v>
      </c>
      <c r="J143" s="67">
        <v>0</v>
      </c>
      <c r="K143" s="67">
        <v>29</v>
      </c>
      <c r="L143" s="67">
        <v>0</v>
      </c>
      <c r="M143" s="67">
        <v>0</v>
      </c>
      <c r="N143" s="67">
        <v>1106</v>
      </c>
      <c r="O143" s="67">
        <v>-12098</v>
      </c>
      <c r="P143" s="67">
        <v>0</v>
      </c>
      <c r="Q143" s="67">
        <v>0</v>
      </c>
      <c r="R143" s="67">
        <v>0</v>
      </c>
      <c r="S143" s="67">
        <v>1554</v>
      </c>
      <c r="T143" s="67">
        <v>1554</v>
      </c>
      <c r="U143" s="67">
        <v>0</v>
      </c>
      <c r="V143" s="67">
        <v>0</v>
      </c>
    </row>
    <row r="144" spans="1:22" ht="22.9" customHeight="1">
      <c r="A144" s="21" t="s">
        <v>144</v>
      </c>
      <c r="B144" s="67">
        <v>1230</v>
      </c>
      <c r="C144" s="67">
        <v>324</v>
      </c>
      <c r="D144" s="67">
        <v>0</v>
      </c>
      <c r="E144" s="67">
        <v>189</v>
      </c>
      <c r="F144" s="67">
        <v>0</v>
      </c>
      <c r="G144" s="67">
        <v>0</v>
      </c>
      <c r="H144" s="67">
        <v>0</v>
      </c>
      <c r="I144" s="67">
        <v>0</v>
      </c>
      <c r="J144" s="67">
        <v>0</v>
      </c>
      <c r="K144" s="67">
        <v>29</v>
      </c>
      <c r="L144" s="67">
        <v>0</v>
      </c>
      <c r="M144" s="67">
        <v>0</v>
      </c>
      <c r="N144" s="67">
        <v>106</v>
      </c>
      <c r="O144" s="67">
        <v>0</v>
      </c>
      <c r="P144" s="67">
        <v>0</v>
      </c>
      <c r="Q144" s="67">
        <v>0</v>
      </c>
      <c r="R144" s="67">
        <v>0</v>
      </c>
      <c r="S144" s="67">
        <v>1554</v>
      </c>
      <c r="T144" s="67">
        <v>1554</v>
      </c>
      <c r="U144" s="67">
        <v>0</v>
      </c>
      <c r="V144" s="67">
        <v>0</v>
      </c>
    </row>
    <row r="145" spans="1:22" ht="22.9" customHeight="1">
      <c r="A145" s="21" t="s">
        <v>145</v>
      </c>
      <c r="B145" s="67">
        <v>0</v>
      </c>
      <c r="C145" s="67">
        <v>0</v>
      </c>
      <c r="D145" s="67">
        <v>0</v>
      </c>
      <c r="E145" s="67">
        <v>0</v>
      </c>
      <c r="F145" s="67">
        <v>0</v>
      </c>
      <c r="G145" s="67">
        <v>0</v>
      </c>
      <c r="H145" s="67">
        <v>0</v>
      </c>
      <c r="I145" s="67">
        <v>0</v>
      </c>
      <c r="J145" s="67">
        <v>0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0</v>
      </c>
      <c r="T145" s="67">
        <v>0</v>
      </c>
      <c r="U145" s="67">
        <v>0</v>
      </c>
      <c r="V145" s="67">
        <v>0</v>
      </c>
    </row>
    <row r="146" spans="1:22" ht="22.9" customHeight="1">
      <c r="A146" s="21" t="s">
        <v>146</v>
      </c>
      <c r="B146" s="67">
        <v>0</v>
      </c>
      <c r="C146" s="67">
        <v>0</v>
      </c>
      <c r="D146" s="67">
        <v>0</v>
      </c>
      <c r="E146" s="67">
        <v>0</v>
      </c>
      <c r="F146" s="67">
        <v>11098</v>
      </c>
      <c r="G146" s="67">
        <v>0</v>
      </c>
      <c r="H146" s="67">
        <v>0</v>
      </c>
      <c r="I146" s="67">
        <v>0</v>
      </c>
      <c r="J146" s="67">
        <v>0</v>
      </c>
      <c r="K146" s="67">
        <v>0</v>
      </c>
      <c r="L146" s="67">
        <v>0</v>
      </c>
      <c r="M146" s="67">
        <v>0</v>
      </c>
      <c r="N146" s="67">
        <v>1000</v>
      </c>
      <c r="O146" s="67">
        <v>-12098</v>
      </c>
      <c r="P146" s="67">
        <v>0</v>
      </c>
      <c r="Q146" s="67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0</v>
      </c>
    </row>
    <row r="147" spans="1:22" ht="22.9" customHeight="1">
      <c r="A147" s="21" t="s">
        <v>503</v>
      </c>
      <c r="B147" s="67">
        <v>0</v>
      </c>
      <c r="C147" s="67">
        <v>0</v>
      </c>
      <c r="D147" s="67">
        <v>0</v>
      </c>
      <c r="E147" s="67">
        <v>0</v>
      </c>
      <c r="F147" s="67">
        <v>0</v>
      </c>
      <c r="G147" s="67">
        <v>0</v>
      </c>
      <c r="H147" s="67">
        <v>0</v>
      </c>
      <c r="I147" s="67">
        <v>0</v>
      </c>
      <c r="J147" s="67">
        <v>0</v>
      </c>
      <c r="K147" s="67">
        <v>0</v>
      </c>
      <c r="L147" s="67">
        <v>0</v>
      </c>
      <c r="M147" s="67">
        <v>0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0</v>
      </c>
      <c r="T147" s="67">
        <v>0</v>
      </c>
      <c r="U147" s="67">
        <v>0</v>
      </c>
      <c r="V147" s="67">
        <v>0</v>
      </c>
    </row>
    <row r="148" spans="1:22" ht="22.9" customHeight="1">
      <c r="A148" s="21" t="s">
        <v>147</v>
      </c>
      <c r="B148" s="67">
        <v>0</v>
      </c>
      <c r="C148" s="67">
        <v>0</v>
      </c>
      <c r="D148" s="67">
        <v>0</v>
      </c>
      <c r="E148" s="67">
        <v>0</v>
      </c>
      <c r="F148" s="67">
        <v>0</v>
      </c>
      <c r="G148" s="67">
        <v>0</v>
      </c>
      <c r="H148" s="67">
        <v>0</v>
      </c>
      <c r="I148" s="67">
        <v>0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0</v>
      </c>
      <c r="T148" s="67">
        <v>0</v>
      </c>
      <c r="U148" s="67">
        <v>0</v>
      </c>
      <c r="V148" s="67">
        <v>0</v>
      </c>
    </row>
    <row r="149" spans="1:22" ht="22.9" customHeight="1">
      <c r="A149" s="21" t="s">
        <v>220</v>
      </c>
      <c r="B149" s="67">
        <v>0</v>
      </c>
      <c r="C149" s="67">
        <v>0</v>
      </c>
      <c r="D149" s="67">
        <v>0</v>
      </c>
      <c r="E149" s="67">
        <v>0</v>
      </c>
      <c r="F149" s="67">
        <v>0</v>
      </c>
      <c r="G149" s="67">
        <v>0</v>
      </c>
      <c r="H149" s="67">
        <v>0</v>
      </c>
      <c r="I149" s="67">
        <v>0</v>
      </c>
      <c r="J149" s="67">
        <v>0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0</v>
      </c>
      <c r="T149" s="67">
        <v>0</v>
      </c>
      <c r="U149" s="67">
        <v>0</v>
      </c>
      <c r="V149" s="67">
        <v>0</v>
      </c>
    </row>
    <row r="150" spans="1:22" ht="22.9" customHeight="1">
      <c r="A150" s="21" t="s">
        <v>221</v>
      </c>
      <c r="B150" s="67">
        <v>15508</v>
      </c>
      <c r="C150" s="67">
        <v>6657</v>
      </c>
      <c r="D150" s="67">
        <v>0</v>
      </c>
      <c r="E150" s="67">
        <v>9479</v>
      </c>
      <c r="F150" s="67">
        <v>27724</v>
      </c>
      <c r="G150" s="67">
        <v>5000</v>
      </c>
      <c r="H150" s="67">
        <v>0</v>
      </c>
      <c r="I150" s="67">
        <v>0</v>
      </c>
      <c r="J150" s="67">
        <v>1500</v>
      </c>
      <c r="K150" s="67">
        <v>0</v>
      </c>
      <c r="L150" s="67">
        <v>0</v>
      </c>
      <c r="M150" s="67">
        <v>0</v>
      </c>
      <c r="N150" s="67">
        <v>18132</v>
      </c>
      <c r="O150" s="67">
        <v>-47692</v>
      </c>
      <c r="P150" s="67">
        <v>-7486</v>
      </c>
      <c r="Q150" s="67">
        <v>0</v>
      </c>
      <c r="R150" s="67">
        <v>0</v>
      </c>
      <c r="S150" s="67">
        <v>22165</v>
      </c>
      <c r="T150" s="67">
        <v>17698</v>
      </c>
      <c r="U150" s="67">
        <v>4467</v>
      </c>
      <c r="V150" s="67">
        <v>4467</v>
      </c>
    </row>
    <row r="151" spans="1:22" ht="22.9" customHeight="1">
      <c r="A151" s="21" t="s">
        <v>699</v>
      </c>
      <c r="B151" s="67">
        <v>6600</v>
      </c>
      <c r="C151" s="67">
        <v>1194</v>
      </c>
      <c r="D151" s="67">
        <v>0</v>
      </c>
      <c r="E151" s="67">
        <v>336</v>
      </c>
      <c r="F151" s="67">
        <v>2108</v>
      </c>
      <c r="G151" s="67">
        <v>2000</v>
      </c>
      <c r="H151" s="67">
        <v>0</v>
      </c>
      <c r="I151" s="67">
        <v>0</v>
      </c>
      <c r="J151" s="67">
        <v>0</v>
      </c>
      <c r="K151" s="67">
        <v>0</v>
      </c>
      <c r="L151" s="67">
        <v>0</v>
      </c>
      <c r="M151" s="67">
        <v>0</v>
      </c>
      <c r="N151" s="67">
        <v>14247</v>
      </c>
      <c r="O151" s="67">
        <v>-14957</v>
      </c>
      <c r="P151" s="67">
        <v>-2540</v>
      </c>
      <c r="Q151" s="67">
        <v>0</v>
      </c>
      <c r="R151" s="67">
        <v>0</v>
      </c>
      <c r="S151" s="67">
        <v>7794</v>
      </c>
      <c r="T151" s="67">
        <v>7458</v>
      </c>
      <c r="U151" s="67">
        <v>336</v>
      </c>
      <c r="V151" s="67">
        <v>336</v>
      </c>
    </row>
    <row r="152" spans="1:22" ht="22.9" customHeight="1">
      <c r="A152" s="21" t="s">
        <v>504</v>
      </c>
      <c r="B152" s="67">
        <v>2128</v>
      </c>
      <c r="C152" s="67">
        <v>-270</v>
      </c>
      <c r="D152" s="67">
        <v>0</v>
      </c>
      <c r="E152" s="67">
        <v>1970</v>
      </c>
      <c r="F152" s="67">
        <v>2249</v>
      </c>
      <c r="G152" s="67">
        <v>0</v>
      </c>
      <c r="H152" s="67">
        <v>0</v>
      </c>
      <c r="I152" s="67">
        <v>0</v>
      </c>
      <c r="J152" s="67">
        <v>0</v>
      </c>
      <c r="K152" s="67">
        <v>0</v>
      </c>
      <c r="L152" s="67">
        <v>0</v>
      </c>
      <c r="M152" s="67">
        <v>0</v>
      </c>
      <c r="N152" s="67">
        <v>0</v>
      </c>
      <c r="O152" s="67">
        <v>-4489</v>
      </c>
      <c r="P152" s="67">
        <v>0</v>
      </c>
      <c r="Q152" s="67">
        <v>0</v>
      </c>
      <c r="R152" s="67">
        <v>0</v>
      </c>
      <c r="S152" s="67">
        <v>1858</v>
      </c>
      <c r="T152" s="67">
        <v>1745</v>
      </c>
      <c r="U152" s="67">
        <v>113</v>
      </c>
      <c r="V152" s="67">
        <v>113</v>
      </c>
    </row>
    <row r="153" spans="1:22" ht="22.9" customHeight="1">
      <c r="A153" s="21" t="s">
        <v>149</v>
      </c>
      <c r="B153" s="67">
        <v>4610</v>
      </c>
      <c r="C153" s="67">
        <v>2649</v>
      </c>
      <c r="D153" s="67">
        <v>0</v>
      </c>
      <c r="E153" s="67">
        <v>2415</v>
      </c>
      <c r="F153" s="67">
        <v>19826</v>
      </c>
      <c r="G153" s="67">
        <v>0</v>
      </c>
      <c r="H153" s="67">
        <v>0</v>
      </c>
      <c r="I153" s="67">
        <v>0</v>
      </c>
      <c r="J153" s="67">
        <v>1500</v>
      </c>
      <c r="K153" s="67">
        <v>0</v>
      </c>
      <c r="L153" s="67">
        <v>0</v>
      </c>
      <c r="M153" s="67">
        <v>0</v>
      </c>
      <c r="N153" s="67">
        <v>680</v>
      </c>
      <c r="O153" s="67">
        <v>-21772</v>
      </c>
      <c r="P153" s="67">
        <v>0</v>
      </c>
      <c r="Q153" s="67">
        <v>0</v>
      </c>
      <c r="R153" s="67">
        <v>0</v>
      </c>
      <c r="S153" s="67">
        <v>7259</v>
      </c>
      <c r="T153" s="67">
        <v>7241</v>
      </c>
      <c r="U153" s="67">
        <v>18</v>
      </c>
      <c r="V153" s="67">
        <v>18</v>
      </c>
    </row>
    <row r="154" spans="1:22" ht="22.9" customHeight="1">
      <c r="A154" s="21" t="s">
        <v>150</v>
      </c>
      <c r="B154" s="67">
        <v>2170</v>
      </c>
      <c r="C154" s="67">
        <v>-1006</v>
      </c>
      <c r="D154" s="67">
        <v>0</v>
      </c>
      <c r="E154" s="67">
        <v>0</v>
      </c>
      <c r="F154" s="67">
        <v>0</v>
      </c>
      <c r="G154" s="67">
        <v>0</v>
      </c>
      <c r="H154" s="67">
        <v>0</v>
      </c>
      <c r="I154" s="67">
        <v>0</v>
      </c>
      <c r="J154" s="67">
        <v>0</v>
      </c>
      <c r="K154" s="67">
        <v>0</v>
      </c>
      <c r="L154" s="67">
        <v>0</v>
      </c>
      <c r="M154" s="67">
        <v>0</v>
      </c>
      <c r="N154" s="67">
        <v>3205</v>
      </c>
      <c r="O154" s="67">
        <v>-2265</v>
      </c>
      <c r="P154" s="67">
        <v>-1946</v>
      </c>
      <c r="Q154" s="67">
        <v>0</v>
      </c>
      <c r="R154" s="67">
        <v>0</v>
      </c>
      <c r="S154" s="67">
        <v>1164</v>
      </c>
      <c r="T154" s="67">
        <v>1164</v>
      </c>
      <c r="U154" s="67">
        <v>0</v>
      </c>
      <c r="V154" s="67">
        <v>0</v>
      </c>
    </row>
    <row r="155" spans="1:22" ht="22.9" customHeight="1">
      <c r="A155" s="21" t="s">
        <v>700</v>
      </c>
      <c r="B155" s="67">
        <v>0</v>
      </c>
      <c r="C155" s="67">
        <v>0</v>
      </c>
      <c r="D155" s="67">
        <v>0</v>
      </c>
      <c r="E155" s="67">
        <v>0</v>
      </c>
      <c r="F155" s="67">
        <v>2710</v>
      </c>
      <c r="G155" s="67">
        <v>0</v>
      </c>
      <c r="H155" s="67">
        <v>0</v>
      </c>
      <c r="I155" s="67">
        <v>0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-2710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</row>
    <row r="156" spans="1:22" ht="22.9" customHeight="1">
      <c r="A156" s="21" t="s">
        <v>283</v>
      </c>
      <c r="B156" s="67">
        <v>0</v>
      </c>
      <c r="C156" s="67">
        <v>90</v>
      </c>
      <c r="D156" s="67">
        <v>0</v>
      </c>
      <c r="E156" s="67">
        <v>758</v>
      </c>
      <c r="F156" s="67">
        <v>831</v>
      </c>
      <c r="G156" s="67">
        <v>0</v>
      </c>
      <c r="H156" s="67">
        <v>0</v>
      </c>
      <c r="I156" s="67">
        <v>0</v>
      </c>
      <c r="J156" s="67">
        <v>0</v>
      </c>
      <c r="K156" s="67">
        <v>0</v>
      </c>
      <c r="L156" s="67">
        <v>0</v>
      </c>
      <c r="M156" s="67">
        <v>0</v>
      </c>
      <c r="N156" s="67">
        <v>0</v>
      </c>
      <c r="O156" s="67">
        <v>-1499</v>
      </c>
      <c r="P156" s="67">
        <v>0</v>
      </c>
      <c r="Q156" s="67">
        <v>0</v>
      </c>
      <c r="R156" s="67">
        <v>0</v>
      </c>
      <c r="S156" s="67">
        <v>90</v>
      </c>
      <c r="T156" s="67">
        <v>90</v>
      </c>
      <c r="U156" s="67">
        <v>0</v>
      </c>
      <c r="V156" s="67">
        <v>0</v>
      </c>
    </row>
    <row r="157" spans="1:22" ht="22.9" customHeight="1">
      <c r="A157" s="21" t="s">
        <v>243</v>
      </c>
      <c r="B157" s="67">
        <v>0</v>
      </c>
      <c r="C157" s="67">
        <v>0</v>
      </c>
      <c r="D157" s="67">
        <v>0</v>
      </c>
      <c r="E157" s="67">
        <v>0</v>
      </c>
      <c r="F157" s="67">
        <v>0</v>
      </c>
      <c r="G157" s="67">
        <v>0</v>
      </c>
      <c r="H157" s="67">
        <v>0</v>
      </c>
      <c r="I157" s="67">
        <v>0</v>
      </c>
      <c r="J157" s="67">
        <v>0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</row>
    <row r="158" spans="1:22" ht="22.9" customHeight="1">
      <c r="A158" s="21" t="s">
        <v>222</v>
      </c>
      <c r="B158" s="67">
        <v>0</v>
      </c>
      <c r="C158" s="67">
        <v>4000</v>
      </c>
      <c r="D158" s="67">
        <v>0</v>
      </c>
      <c r="E158" s="67">
        <v>4000</v>
      </c>
      <c r="F158" s="67">
        <v>0</v>
      </c>
      <c r="G158" s="67">
        <v>3000</v>
      </c>
      <c r="H158" s="67">
        <v>0</v>
      </c>
      <c r="I158" s="67">
        <v>0</v>
      </c>
      <c r="J158" s="67">
        <v>0</v>
      </c>
      <c r="K158" s="67">
        <v>0</v>
      </c>
      <c r="L158" s="67">
        <v>0</v>
      </c>
      <c r="M158" s="67">
        <v>0</v>
      </c>
      <c r="N158" s="67">
        <v>0</v>
      </c>
      <c r="O158" s="67">
        <v>0</v>
      </c>
      <c r="P158" s="67">
        <v>-3000</v>
      </c>
      <c r="Q158" s="67">
        <v>0</v>
      </c>
      <c r="R158" s="67">
        <v>0</v>
      </c>
      <c r="S158" s="67">
        <v>4000</v>
      </c>
      <c r="T158" s="67">
        <v>0</v>
      </c>
      <c r="U158" s="67">
        <v>4000</v>
      </c>
      <c r="V158" s="67">
        <v>4000</v>
      </c>
    </row>
    <row r="159" spans="1:22" ht="22.9" customHeight="1">
      <c r="A159" s="21" t="s">
        <v>223</v>
      </c>
      <c r="B159" s="67">
        <v>50850</v>
      </c>
      <c r="C159" s="67">
        <v>59277</v>
      </c>
      <c r="D159" s="67">
        <v>0</v>
      </c>
      <c r="E159" s="67">
        <v>43814</v>
      </c>
      <c r="F159" s="67">
        <v>12</v>
      </c>
      <c r="G159" s="67">
        <v>0</v>
      </c>
      <c r="H159" s="67">
        <v>0</v>
      </c>
      <c r="I159" s="67">
        <v>0</v>
      </c>
      <c r="J159" s="67">
        <v>18000</v>
      </c>
      <c r="K159" s="67">
        <v>0</v>
      </c>
      <c r="L159" s="67">
        <v>0</v>
      </c>
      <c r="M159" s="67">
        <v>0</v>
      </c>
      <c r="N159" s="67">
        <v>1100</v>
      </c>
      <c r="O159" s="67">
        <v>-1012</v>
      </c>
      <c r="P159" s="67">
        <v>-2637</v>
      </c>
      <c r="Q159" s="67">
        <v>0</v>
      </c>
      <c r="R159" s="67">
        <v>0</v>
      </c>
      <c r="S159" s="67">
        <v>110127</v>
      </c>
      <c r="T159" s="67">
        <v>110127</v>
      </c>
      <c r="U159" s="67">
        <v>0</v>
      </c>
      <c r="V159" s="67">
        <v>0</v>
      </c>
    </row>
    <row r="160" spans="1:22" ht="22.9" customHeight="1">
      <c r="A160" s="21" t="s">
        <v>20</v>
      </c>
      <c r="B160" s="67">
        <v>3674</v>
      </c>
      <c r="C160" s="67">
        <v>15363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18000</v>
      </c>
      <c r="K160" s="67">
        <v>0</v>
      </c>
      <c r="L160" s="67">
        <v>0</v>
      </c>
      <c r="M160" s="67">
        <v>0</v>
      </c>
      <c r="N160" s="67">
        <v>1000</v>
      </c>
      <c r="O160" s="67">
        <v>-1000</v>
      </c>
      <c r="P160" s="67">
        <v>-2637</v>
      </c>
      <c r="Q160" s="67">
        <v>0</v>
      </c>
      <c r="R160" s="67">
        <v>0</v>
      </c>
      <c r="S160" s="67">
        <v>19037</v>
      </c>
      <c r="T160" s="67">
        <v>19037</v>
      </c>
      <c r="U160" s="67">
        <v>0</v>
      </c>
      <c r="V160" s="67">
        <v>0</v>
      </c>
    </row>
    <row r="161" spans="1:22" ht="22.9" customHeight="1">
      <c r="A161" s="21" t="s">
        <v>151</v>
      </c>
      <c r="B161" s="67">
        <v>0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  <c r="H161" s="67">
        <v>0</v>
      </c>
      <c r="I161" s="67">
        <v>0</v>
      </c>
      <c r="J161" s="67">
        <v>0</v>
      </c>
      <c r="K161" s="67">
        <v>0</v>
      </c>
      <c r="L161" s="67">
        <v>0</v>
      </c>
      <c r="M161" s="67">
        <v>0</v>
      </c>
      <c r="N161" s="67">
        <v>0</v>
      </c>
      <c r="O161" s="67">
        <v>0</v>
      </c>
      <c r="P161" s="67">
        <v>0</v>
      </c>
      <c r="Q161" s="67">
        <v>0</v>
      </c>
      <c r="R161" s="67">
        <v>0</v>
      </c>
      <c r="S161" s="67">
        <v>0</v>
      </c>
      <c r="T161" s="67">
        <v>0</v>
      </c>
      <c r="U161" s="67">
        <v>0</v>
      </c>
      <c r="V161" s="67">
        <v>0</v>
      </c>
    </row>
    <row r="162" spans="1:22" ht="22.9" customHeight="1">
      <c r="A162" s="21" t="s">
        <v>152</v>
      </c>
      <c r="B162" s="67">
        <v>0</v>
      </c>
      <c r="C162" s="67">
        <v>0</v>
      </c>
      <c r="D162" s="67">
        <v>0</v>
      </c>
      <c r="E162" s="67">
        <v>0</v>
      </c>
      <c r="F162" s="67">
        <v>0</v>
      </c>
      <c r="G162" s="67">
        <v>0</v>
      </c>
      <c r="H162" s="67">
        <v>0</v>
      </c>
      <c r="I162" s="67">
        <v>0</v>
      </c>
      <c r="J162" s="67">
        <v>0</v>
      </c>
      <c r="K162" s="67">
        <v>0</v>
      </c>
      <c r="L162" s="67">
        <v>0</v>
      </c>
      <c r="M162" s="67">
        <v>0</v>
      </c>
      <c r="N162" s="67">
        <v>0</v>
      </c>
      <c r="O162" s="67">
        <v>0</v>
      </c>
      <c r="P162" s="67">
        <v>0</v>
      </c>
      <c r="Q162" s="67">
        <v>0</v>
      </c>
      <c r="R162" s="67">
        <v>0</v>
      </c>
      <c r="S162" s="67">
        <v>0</v>
      </c>
      <c r="T162" s="67">
        <v>0</v>
      </c>
      <c r="U162" s="67">
        <v>0</v>
      </c>
      <c r="V162" s="67">
        <v>0</v>
      </c>
    </row>
    <row r="163" spans="1:22" ht="22.9" customHeight="1">
      <c r="A163" s="21" t="s">
        <v>284</v>
      </c>
      <c r="B163" s="67">
        <v>0</v>
      </c>
      <c r="C163" s="67">
        <v>0</v>
      </c>
      <c r="D163" s="67">
        <v>0</v>
      </c>
      <c r="E163" s="67">
        <v>0</v>
      </c>
      <c r="F163" s="67">
        <v>0</v>
      </c>
      <c r="G163" s="67">
        <v>0</v>
      </c>
      <c r="H163" s="67">
        <v>0</v>
      </c>
      <c r="I163" s="67">
        <v>0</v>
      </c>
      <c r="J163" s="67">
        <v>0</v>
      </c>
      <c r="K163" s="67">
        <v>0</v>
      </c>
      <c r="L163" s="67">
        <v>0</v>
      </c>
      <c r="M163" s="67">
        <v>0</v>
      </c>
      <c r="N163" s="67">
        <v>0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67">
        <v>0</v>
      </c>
      <c r="U163" s="67">
        <v>0</v>
      </c>
      <c r="V163" s="67">
        <v>0</v>
      </c>
    </row>
    <row r="164" spans="1:22" ht="22.9" customHeight="1">
      <c r="A164" s="21" t="s">
        <v>153</v>
      </c>
      <c r="B164" s="67">
        <v>0</v>
      </c>
      <c r="C164" s="67">
        <v>0</v>
      </c>
      <c r="D164" s="67">
        <v>0</v>
      </c>
      <c r="E164" s="67">
        <v>0</v>
      </c>
      <c r="F164" s="67">
        <v>12</v>
      </c>
      <c r="G164" s="67">
        <v>0</v>
      </c>
      <c r="H164" s="67">
        <v>0</v>
      </c>
      <c r="I164" s="67">
        <v>0</v>
      </c>
      <c r="J164" s="67">
        <v>0</v>
      </c>
      <c r="K164" s="67">
        <v>0</v>
      </c>
      <c r="L164" s="67">
        <v>0</v>
      </c>
      <c r="M164" s="67">
        <v>0</v>
      </c>
      <c r="N164" s="67">
        <v>0</v>
      </c>
      <c r="O164" s="67">
        <v>-12</v>
      </c>
      <c r="P164" s="67">
        <v>0</v>
      </c>
      <c r="Q164" s="67">
        <v>0</v>
      </c>
      <c r="R164" s="67">
        <v>0</v>
      </c>
      <c r="S164" s="67">
        <v>0</v>
      </c>
      <c r="T164" s="67">
        <v>0</v>
      </c>
      <c r="U164" s="67">
        <v>0</v>
      </c>
      <c r="V164" s="67">
        <v>0</v>
      </c>
    </row>
    <row r="165" spans="1:22" ht="22.9" customHeight="1">
      <c r="A165" s="21" t="s">
        <v>154</v>
      </c>
      <c r="B165" s="67">
        <v>47176</v>
      </c>
      <c r="C165" s="67">
        <v>43800</v>
      </c>
      <c r="D165" s="67">
        <v>0</v>
      </c>
      <c r="E165" s="67">
        <v>43800</v>
      </c>
      <c r="F165" s="67">
        <v>0</v>
      </c>
      <c r="G165" s="67">
        <v>0</v>
      </c>
      <c r="H165" s="67">
        <v>0</v>
      </c>
      <c r="I165" s="67">
        <v>0</v>
      </c>
      <c r="J165" s="67">
        <v>0</v>
      </c>
      <c r="K165" s="67">
        <v>0</v>
      </c>
      <c r="L165" s="67">
        <v>0</v>
      </c>
      <c r="M165" s="67">
        <v>0</v>
      </c>
      <c r="N165" s="67">
        <v>0</v>
      </c>
      <c r="O165" s="67">
        <v>0</v>
      </c>
      <c r="P165" s="67">
        <v>0</v>
      </c>
      <c r="Q165" s="67">
        <v>0</v>
      </c>
      <c r="R165" s="67">
        <v>0</v>
      </c>
      <c r="S165" s="67">
        <v>90976</v>
      </c>
      <c r="T165" s="67">
        <v>90976</v>
      </c>
      <c r="U165" s="67">
        <v>0</v>
      </c>
      <c r="V165" s="67">
        <v>0</v>
      </c>
    </row>
    <row r="166" spans="1:22" ht="22.9" customHeight="1">
      <c r="A166" s="21" t="s">
        <v>701</v>
      </c>
      <c r="B166" s="67">
        <v>0</v>
      </c>
      <c r="C166" s="67">
        <v>114</v>
      </c>
      <c r="D166" s="67">
        <v>0</v>
      </c>
      <c r="E166" s="67">
        <v>14</v>
      </c>
      <c r="F166" s="67">
        <v>0</v>
      </c>
      <c r="G166" s="67">
        <v>0</v>
      </c>
      <c r="H166" s="67">
        <v>0</v>
      </c>
      <c r="I166" s="67">
        <v>0</v>
      </c>
      <c r="J166" s="67">
        <v>0</v>
      </c>
      <c r="K166" s="67">
        <v>0</v>
      </c>
      <c r="L166" s="67">
        <v>0</v>
      </c>
      <c r="M166" s="67">
        <v>0</v>
      </c>
      <c r="N166" s="67">
        <v>100</v>
      </c>
      <c r="O166" s="67">
        <v>0</v>
      </c>
      <c r="P166" s="67">
        <v>0</v>
      </c>
      <c r="Q166" s="67">
        <v>0</v>
      </c>
      <c r="R166" s="67">
        <v>0</v>
      </c>
      <c r="S166" s="67">
        <v>114</v>
      </c>
      <c r="T166" s="67">
        <v>114</v>
      </c>
      <c r="U166" s="67">
        <v>0</v>
      </c>
      <c r="V166" s="67">
        <v>0</v>
      </c>
    </row>
    <row r="167" spans="1:22" ht="22.9" customHeight="1">
      <c r="A167" s="21" t="s">
        <v>702</v>
      </c>
      <c r="B167" s="67">
        <v>25599</v>
      </c>
      <c r="C167" s="67">
        <v>9315</v>
      </c>
      <c r="D167" s="67">
        <v>0</v>
      </c>
      <c r="E167" s="67">
        <v>8974</v>
      </c>
      <c r="F167" s="67">
        <v>10152</v>
      </c>
      <c r="G167" s="67">
        <v>0</v>
      </c>
      <c r="H167" s="67">
        <v>0</v>
      </c>
      <c r="I167" s="67">
        <v>0</v>
      </c>
      <c r="J167" s="67">
        <v>0</v>
      </c>
      <c r="K167" s="67">
        <v>0</v>
      </c>
      <c r="L167" s="67">
        <v>0</v>
      </c>
      <c r="M167" s="67">
        <v>0</v>
      </c>
      <c r="N167" s="67">
        <v>25000</v>
      </c>
      <c r="O167" s="67">
        <v>-10257</v>
      </c>
      <c r="P167" s="67">
        <v>-24554</v>
      </c>
      <c r="Q167" s="67">
        <v>0</v>
      </c>
      <c r="R167" s="67">
        <v>0</v>
      </c>
      <c r="S167" s="67">
        <v>34914</v>
      </c>
      <c r="T167" s="67">
        <v>32851</v>
      </c>
      <c r="U167" s="67">
        <v>2063</v>
      </c>
      <c r="V167" s="67">
        <v>2063</v>
      </c>
    </row>
    <row r="168" spans="1:22" ht="22.9" customHeight="1">
      <c r="A168" s="21" t="s">
        <v>225</v>
      </c>
      <c r="B168" s="67">
        <v>0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  <c r="H168" s="67">
        <v>0</v>
      </c>
      <c r="I168" s="67">
        <v>0</v>
      </c>
      <c r="J168" s="67">
        <v>0</v>
      </c>
      <c r="K168" s="67">
        <v>0</v>
      </c>
      <c r="L168" s="67">
        <v>0</v>
      </c>
      <c r="M168" s="67">
        <v>0</v>
      </c>
      <c r="N168" s="67">
        <v>0</v>
      </c>
      <c r="O168" s="67">
        <v>0</v>
      </c>
      <c r="P168" s="67">
        <v>0</v>
      </c>
      <c r="Q168" s="67">
        <v>0</v>
      </c>
      <c r="R168" s="67">
        <v>0</v>
      </c>
      <c r="S168" s="67">
        <v>0</v>
      </c>
      <c r="T168" s="67">
        <v>0</v>
      </c>
      <c r="U168" s="67">
        <v>0</v>
      </c>
      <c r="V168" s="67">
        <v>0</v>
      </c>
    </row>
    <row r="169" spans="1:22" ht="22.9" customHeight="1">
      <c r="A169" s="21" t="s">
        <v>155</v>
      </c>
      <c r="B169" s="67">
        <v>0</v>
      </c>
      <c r="C169" s="67">
        <v>0</v>
      </c>
      <c r="D169" s="67">
        <v>0</v>
      </c>
      <c r="E169" s="67">
        <v>0</v>
      </c>
      <c r="F169" s="67">
        <v>0</v>
      </c>
      <c r="G169" s="67">
        <v>0</v>
      </c>
      <c r="H169" s="67">
        <v>0</v>
      </c>
      <c r="I169" s="67">
        <v>0</v>
      </c>
      <c r="J169" s="67">
        <v>0</v>
      </c>
      <c r="K169" s="67">
        <v>0</v>
      </c>
      <c r="L169" s="67">
        <v>0</v>
      </c>
      <c r="M169" s="67">
        <v>0</v>
      </c>
      <c r="N169" s="67">
        <v>0</v>
      </c>
      <c r="O169" s="67">
        <v>0</v>
      </c>
      <c r="P169" s="67">
        <v>0</v>
      </c>
      <c r="Q169" s="67">
        <v>0</v>
      </c>
      <c r="R169" s="67">
        <v>0</v>
      </c>
      <c r="S169" s="67">
        <v>0</v>
      </c>
      <c r="T169" s="67">
        <v>0</v>
      </c>
      <c r="U169" s="67">
        <v>0</v>
      </c>
      <c r="V169" s="67">
        <v>0</v>
      </c>
    </row>
    <row r="170" spans="1:22" ht="22.9" customHeight="1">
      <c r="A170" s="21" t="s">
        <v>156</v>
      </c>
      <c r="B170" s="67">
        <v>0</v>
      </c>
      <c r="C170" s="67">
        <v>0</v>
      </c>
      <c r="D170" s="67">
        <v>0</v>
      </c>
      <c r="E170" s="67">
        <v>0</v>
      </c>
      <c r="F170" s="67">
        <v>0</v>
      </c>
      <c r="G170" s="67">
        <v>0</v>
      </c>
      <c r="H170" s="67">
        <v>0</v>
      </c>
      <c r="I170" s="67">
        <v>0</v>
      </c>
      <c r="J170" s="67">
        <v>0</v>
      </c>
      <c r="K170" s="67">
        <v>0</v>
      </c>
      <c r="L170" s="67">
        <v>0</v>
      </c>
      <c r="M170" s="67">
        <v>0</v>
      </c>
      <c r="N170" s="67">
        <v>0</v>
      </c>
      <c r="O170" s="67">
        <v>0</v>
      </c>
      <c r="P170" s="67">
        <v>0</v>
      </c>
      <c r="Q170" s="67">
        <v>0</v>
      </c>
      <c r="R170" s="67">
        <v>0</v>
      </c>
      <c r="S170" s="67">
        <v>0</v>
      </c>
      <c r="T170" s="67">
        <v>0</v>
      </c>
      <c r="U170" s="67">
        <v>0</v>
      </c>
      <c r="V170" s="67">
        <v>0</v>
      </c>
    </row>
    <row r="171" spans="1:22" ht="22.9" customHeight="1">
      <c r="A171" s="21" t="s">
        <v>226</v>
      </c>
      <c r="B171" s="67">
        <v>0</v>
      </c>
      <c r="C171" s="67">
        <v>6385</v>
      </c>
      <c r="D171" s="67">
        <v>0</v>
      </c>
      <c r="E171" s="67">
        <v>6960</v>
      </c>
      <c r="F171" s="67">
        <v>2640</v>
      </c>
      <c r="G171" s="67">
        <v>0</v>
      </c>
      <c r="H171" s="67">
        <v>0</v>
      </c>
      <c r="I171" s="67">
        <v>0</v>
      </c>
      <c r="J171" s="67">
        <v>0</v>
      </c>
      <c r="K171" s="67">
        <v>0</v>
      </c>
      <c r="L171" s="67">
        <v>0</v>
      </c>
      <c r="M171" s="67">
        <v>0</v>
      </c>
      <c r="N171" s="67">
        <v>0</v>
      </c>
      <c r="O171" s="67">
        <v>-3215</v>
      </c>
      <c r="P171" s="67">
        <v>0</v>
      </c>
      <c r="Q171" s="67">
        <v>0</v>
      </c>
      <c r="R171" s="67">
        <v>0</v>
      </c>
      <c r="S171" s="67">
        <v>6385</v>
      </c>
      <c r="T171" s="67">
        <v>6322</v>
      </c>
      <c r="U171" s="67">
        <v>63</v>
      </c>
      <c r="V171" s="67">
        <v>63</v>
      </c>
    </row>
    <row r="172" spans="1:22" ht="22.9" customHeight="1">
      <c r="A172" s="21" t="s">
        <v>157</v>
      </c>
      <c r="B172" s="67">
        <v>459</v>
      </c>
      <c r="C172" s="67">
        <v>14</v>
      </c>
      <c r="D172" s="67">
        <v>0</v>
      </c>
      <c r="E172" s="67">
        <v>14</v>
      </c>
      <c r="F172" s="67">
        <v>0</v>
      </c>
      <c r="G172" s="67">
        <v>0</v>
      </c>
      <c r="H172" s="67">
        <v>0</v>
      </c>
      <c r="I172" s="67">
        <v>0</v>
      </c>
      <c r="J172" s="67">
        <v>0</v>
      </c>
      <c r="K172" s="67">
        <v>0</v>
      </c>
      <c r="L172" s="67">
        <v>0</v>
      </c>
      <c r="M172" s="67">
        <v>0</v>
      </c>
      <c r="N172" s="67">
        <v>0</v>
      </c>
      <c r="O172" s="67">
        <v>0</v>
      </c>
      <c r="P172" s="67">
        <v>0</v>
      </c>
      <c r="Q172" s="67">
        <v>0</v>
      </c>
      <c r="R172" s="67">
        <v>0</v>
      </c>
      <c r="S172" s="67">
        <v>473</v>
      </c>
      <c r="T172" s="67">
        <v>473</v>
      </c>
      <c r="U172" s="67">
        <v>0</v>
      </c>
      <c r="V172" s="67">
        <v>0</v>
      </c>
    </row>
    <row r="173" spans="1:22" ht="22.9" customHeight="1">
      <c r="A173" s="21" t="s">
        <v>158</v>
      </c>
      <c r="B173" s="67">
        <v>25140</v>
      </c>
      <c r="C173" s="67">
        <v>2916</v>
      </c>
      <c r="D173" s="67">
        <v>0</v>
      </c>
      <c r="E173" s="67">
        <v>2000</v>
      </c>
      <c r="F173" s="67">
        <v>7512</v>
      </c>
      <c r="G173" s="67">
        <v>0</v>
      </c>
      <c r="H173" s="67">
        <v>0</v>
      </c>
      <c r="I173" s="67">
        <v>0</v>
      </c>
      <c r="J173" s="67">
        <v>0</v>
      </c>
      <c r="K173" s="67">
        <v>0</v>
      </c>
      <c r="L173" s="67">
        <v>0</v>
      </c>
      <c r="M173" s="67">
        <v>0</v>
      </c>
      <c r="N173" s="67">
        <v>25000</v>
      </c>
      <c r="O173" s="67">
        <v>-7042</v>
      </c>
      <c r="P173" s="67">
        <v>-24554</v>
      </c>
      <c r="Q173" s="67">
        <v>0</v>
      </c>
      <c r="R173" s="67">
        <v>0</v>
      </c>
      <c r="S173" s="67">
        <v>28056</v>
      </c>
      <c r="T173" s="67">
        <v>26056</v>
      </c>
      <c r="U173" s="67">
        <v>2000</v>
      </c>
      <c r="V173" s="67">
        <v>2000</v>
      </c>
    </row>
    <row r="174" spans="1:22" ht="22.9" customHeight="1">
      <c r="A174" s="21" t="s">
        <v>703</v>
      </c>
      <c r="B174" s="67">
        <v>0</v>
      </c>
      <c r="C174" s="67">
        <v>0</v>
      </c>
      <c r="D174" s="67">
        <v>0</v>
      </c>
      <c r="E174" s="67">
        <v>0</v>
      </c>
      <c r="F174" s="67">
        <v>0</v>
      </c>
      <c r="G174" s="67">
        <v>0</v>
      </c>
      <c r="H174" s="67">
        <v>0</v>
      </c>
      <c r="I174" s="67">
        <v>0</v>
      </c>
      <c r="J174" s="67">
        <v>0</v>
      </c>
      <c r="K174" s="67">
        <v>0</v>
      </c>
      <c r="L174" s="67">
        <v>0</v>
      </c>
      <c r="M174" s="67">
        <v>0</v>
      </c>
      <c r="N174" s="67">
        <v>0</v>
      </c>
      <c r="O174" s="67">
        <v>0</v>
      </c>
      <c r="P174" s="67">
        <v>0</v>
      </c>
      <c r="Q174" s="67">
        <v>0</v>
      </c>
      <c r="R174" s="67">
        <v>0</v>
      </c>
      <c r="S174" s="67">
        <v>0</v>
      </c>
      <c r="T174" s="67">
        <v>0</v>
      </c>
      <c r="U174" s="67">
        <v>0</v>
      </c>
      <c r="V174" s="67">
        <v>0</v>
      </c>
    </row>
    <row r="175" spans="1:22" ht="22.9" customHeight="1">
      <c r="A175" s="21" t="s">
        <v>227</v>
      </c>
      <c r="B175" s="67">
        <v>680</v>
      </c>
      <c r="C175" s="67">
        <v>-138</v>
      </c>
      <c r="D175" s="67">
        <v>0</v>
      </c>
      <c r="E175" s="67">
        <v>705</v>
      </c>
      <c r="F175" s="67">
        <v>3058</v>
      </c>
      <c r="G175" s="67">
        <v>0</v>
      </c>
      <c r="H175" s="67">
        <v>0</v>
      </c>
      <c r="I175" s="67">
        <v>0</v>
      </c>
      <c r="J175" s="67">
        <v>0</v>
      </c>
      <c r="K175" s="67">
        <v>0</v>
      </c>
      <c r="L175" s="67">
        <v>-320</v>
      </c>
      <c r="M175" s="67">
        <v>0</v>
      </c>
      <c r="N175" s="67">
        <v>2078</v>
      </c>
      <c r="O175" s="67">
        <v>-5659</v>
      </c>
      <c r="P175" s="67">
        <v>0</v>
      </c>
      <c r="Q175" s="67">
        <v>0</v>
      </c>
      <c r="R175" s="67">
        <v>0</v>
      </c>
      <c r="S175" s="67">
        <v>542</v>
      </c>
      <c r="T175" s="67">
        <v>542</v>
      </c>
      <c r="U175" s="67">
        <v>0</v>
      </c>
      <c r="V175" s="67">
        <v>0</v>
      </c>
    </row>
    <row r="176" spans="1:22" ht="22.9" customHeight="1">
      <c r="A176" s="21" t="s">
        <v>159</v>
      </c>
      <c r="B176" s="67">
        <v>360</v>
      </c>
      <c r="C176" s="67">
        <v>182</v>
      </c>
      <c r="D176" s="67">
        <v>0</v>
      </c>
      <c r="E176" s="67">
        <v>705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2078</v>
      </c>
      <c r="O176" s="67">
        <v>-2601</v>
      </c>
      <c r="P176" s="67">
        <v>0</v>
      </c>
      <c r="Q176" s="67">
        <v>0</v>
      </c>
      <c r="R176" s="67">
        <v>0</v>
      </c>
      <c r="S176" s="67">
        <v>542</v>
      </c>
      <c r="T176" s="67">
        <v>542</v>
      </c>
      <c r="U176" s="67">
        <v>0</v>
      </c>
      <c r="V176" s="67">
        <v>0</v>
      </c>
    </row>
    <row r="177" spans="1:22" ht="22.9" customHeight="1">
      <c r="A177" s="21" t="s">
        <v>160</v>
      </c>
      <c r="B177" s="67">
        <v>0</v>
      </c>
      <c r="C177" s="67">
        <v>0</v>
      </c>
      <c r="D177" s="67">
        <v>0</v>
      </c>
      <c r="E177" s="67">
        <v>0</v>
      </c>
      <c r="F177" s="67">
        <v>2584</v>
      </c>
      <c r="G177" s="67">
        <v>0</v>
      </c>
      <c r="H177" s="67">
        <v>0</v>
      </c>
      <c r="I177" s="67">
        <v>0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67">
        <v>-2584</v>
      </c>
      <c r="P177" s="67">
        <v>0</v>
      </c>
      <c r="Q177" s="67">
        <v>0</v>
      </c>
      <c r="R177" s="67">
        <v>0</v>
      </c>
      <c r="S177" s="67">
        <v>0</v>
      </c>
      <c r="T177" s="67">
        <v>0</v>
      </c>
      <c r="U177" s="67">
        <v>0</v>
      </c>
      <c r="V177" s="67">
        <v>0</v>
      </c>
    </row>
    <row r="178" spans="1:22" ht="22.9" customHeight="1">
      <c r="A178" s="21" t="s">
        <v>228</v>
      </c>
      <c r="B178" s="67">
        <v>320</v>
      </c>
      <c r="C178" s="67">
        <v>-320</v>
      </c>
      <c r="D178" s="67">
        <v>0</v>
      </c>
      <c r="E178" s="67">
        <v>0</v>
      </c>
      <c r="F178" s="67">
        <v>474</v>
      </c>
      <c r="G178" s="67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-320</v>
      </c>
      <c r="M178" s="67">
        <v>0</v>
      </c>
      <c r="N178" s="67">
        <v>0</v>
      </c>
      <c r="O178" s="67">
        <v>-474</v>
      </c>
      <c r="P178" s="67">
        <v>0</v>
      </c>
      <c r="Q178" s="67">
        <v>0</v>
      </c>
      <c r="R178" s="67">
        <v>0</v>
      </c>
      <c r="S178" s="67">
        <v>0</v>
      </c>
      <c r="T178" s="67">
        <v>0</v>
      </c>
      <c r="U178" s="67">
        <v>0</v>
      </c>
      <c r="V178" s="67">
        <v>0</v>
      </c>
    </row>
    <row r="179" spans="1:22" ht="22.9" customHeight="1">
      <c r="A179" s="21" t="s">
        <v>229</v>
      </c>
      <c r="B179" s="67">
        <v>0</v>
      </c>
      <c r="C179" s="67">
        <v>1776</v>
      </c>
      <c r="D179" s="67">
        <v>0</v>
      </c>
      <c r="E179" s="67">
        <v>1775</v>
      </c>
      <c r="F179" s="67">
        <v>344</v>
      </c>
      <c r="G179" s="67">
        <v>0</v>
      </c>
      <c r="H179" s="67">
        <v>0</v>
      </c>
      <c r="I179" s="67">
        <v>0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67">
        <v>-343</v>
      </c>
      <c r="P179" s="67">
        <v>0</v>
      </c>
      <c r="Q179" s="67">
        <v>0</v>
      </c>
      <c r="R179" s="67">
        <v>0</v>
      </c>
      <c r="S179" s="67">
        <v>1776</v>
      </c>
      <c r="T179" s="67">
        <v>1776</v>
      </c>
      <c r="U179" s="67">
        <v>0</v>
      </c>
      <c r="V179" s="67">
        <v>0</v>
      </c>
    </row>
    <row r="180" spans="1:22" ht="22.9" customHeight="1">
      <c r="A180" s="21" t="s">
        <v>455</v>
      </c>
      <c r="B180" s="67">
        <v>0</v>
      </c>
      <c r="C180" s="67">
        <v>0</v>
      </c>
      <c r="D180" s="67">
        <v>0</v>
      </c>
      <c r="E180" s="67">
        <v>0</v>
      </c>
      <c r="F180" s="67">
        <v>0</v>
      </c>
      <c r="G180" s="67">
        <v>0</v>
      </c>
      <c r="H180" s="67">
        <v>0</v>
      </c>
      <c r="I180" s="67">
        <v>0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0</v>
      </c>
      <c r="T180" s="67">
        <v>0</v>
      </c>
      <c r="U180" s="67">
        <v>0</v>
      </c>
      <c r="V180" s="67">
        <v>0</v>
      </c>
    </row>
    <row r="181" spans="1:22" ht="22.9" customHeight="1">
      <c r="A181" s="21" t="s">
        <v>704</v>
      </c>
      <c r="B181" s="67">
        <v>0</v>
      </c>
      <c r="C181" s="67">
        <v>0</v>
      </c>
      <c r="D181" s="67">
        <v>0</v>
      </c>
      <c r="E181" s="67">
        <v>0</v>
      </c>
      <c r="F181" s="67">
        <v>0</v>
      </c>
      <c r="G181" s="67">
        <v>0</v>
      </c>
      <c r="H181" s="67">
        <v>0</v>
      </c>
      <c r="I181" s="67">
        <v>0</v>
      </c>
      <c r="J181" s="67">
        <v>0</v>
      </c>
      <c r="K181" s="67">
        <v>0</v>
      </c>
      <c r="L181" s="67">
        <v>0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0</v>
      </c>
      <c r="T181" s="67">
        <v>0</v>
      </c>
      <c r="U181" s="67">
        <v>0</v>
      </c>
      <c r="V181" s="67">
        <v>0</v>
      </c>
    </row>
    <row r="182" spans="1:22" ht="22.9" customHeight="1">
      <c r="A182" s="21" t="s">
        <v>161</v>
      </c>
      <c r="B182" s="67">
        <v>0</v>
      </c>
      <c r="C182" s="67">
        <v>1776</v>
      </c>
      <c r="D182" s="67">
        <v>0</v>
      </c>
      <c r="E182" s="67">
        <v>1775</v>
      </c>
      <c r="F182" s="67">
        <v>344</v>
      </c>
      <c r="G182" s="67">
        <v>0</v>
      </c>
      <c r="H182" s="67">
        <v>0</v>
      </c>
      <c r="I182" s="67">
        <v>0</v>
      </c>
      <c r="J182" s="67">
        <v>0</v>
      </c>
      <c r="K182" s="67">
        <v>0</v>
      </c>
      <c r="L182" s="67">
        <v>0</v>
      </c>
      <c r="M182" s="67">
        <v>0</v>
      </c>
      <c r="N182" s="67">
        <v>0</v>
      </c>
      <c r="O182" s="67">
        <v>-343</v>
      </c>
      <c r="P182" s="67">
        <v>0</v>
      </c>
      <c r="Q182" s="67">
        <v>0</v>
      </c>
      <c r="R182" s="67">
        <v>0</v>
      </c>
      <c r="S182" s="67">
        <v>1776</v>
      </c>
      <c r="T182" s="67">
        <v>1776</v>
      </c>
      <c r="U182" s="67">
        <v>0</v>
      </c>
      <c r="V182" s="67">
        <v>0</v>
      </c>
    </row>
    <row r="183" spans="1:22" ht="22.9" customHeight="1">
      <c r="A183" s="21" t="s">
        <v>705</v>
      </c>
      <c r="B183" s="67">
        <v>0</v>
      </c>
      <c r="C183" s="67">
        <v>0</v>
      </c>
      <c r="D183" s="67">
        <v>0</v>
      </c>
      <c r="E183" s="67">
        <v>0</v>
      </c>
      <c r="F183" s="67">
        <v>0</v>
      </c>
      <c r="G183" s="67">
        <v>0</v>
      </c>
      <c r="H183" s="67">
        <v>0</v>
      </c>
      <c r="I183" s="67">
        <v>0</v>
      </c>
      <c r="J183" s="67">
        <v>0</v>
      </c>
      <c r="K183" s="67">
        <v>0</v>
      </c>
      <c r="L183" s="67">
        <v>0</v>
      </c>
      <c r="M183" s="67">
        <v>0</v>
      </c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7">
        <v>0</v>
      </c>
      <c r="T183" s="67">
        <v>0</v>
      </c>
      <c r="U183" s="67">
        <v>0</v>
      </c>
      <c r="V183" s="67">
        <v>0</v>
      </c>
    </row>
    <row r="184" spans="1:22" ht="22.9" customHeight="1">
      <c r="A184" s="21" t="s">
        <v>230</v>
      </c>
      <c r="B184" s="67">
        <v>0</v>
      </c>
      <c r="C184" s="67">
        <v>0</v>
      </c>
      <c r="D184" s="67">
        <v>0</v>
      </c>
      <c r="E184" s="67">
        <v>0</v>
      </c>
      <c r="F184" s="67">
        <v>0</v>
      </c>
      <c r="G184" s="67">
        <v>0</v>
      </c>
      <c r="H184" s="67">
        <v>0</v>
      </c>
      <c r="I184" s="67">
        <v>0</v>
      </c>
      <c r="J184" s="67">
        <v>0</v>
      </c>
      <c r="K184" s="67">
        <v>0</v>
      </c>
      <c r="L184" s="67">
        <v>0</v>
      </c>
      <c r="M184" s="67">
        <v>0</v>
      </c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7">
        <v>0</v>
      </c>
      <c r="T184" s="67">
        <v>0</v>
      </c>
      <c r="U184" s="67">
        <v>0</v>
      </c>
      <c r="V184" s="67">
        <v>0</v>
      </c>
    </row>
    <row r="185" spans="1:22" ht="22.9" customHeight="1">
      <c r="A185" s="21" t="s">
        <v>418</v>
      </c>
      <c r="B185" s="67">
        <v>0</v>
      </c>
      <c r="C185" s="67">
        <v>0</v>
      </c>
      <c r="D185" s="67">
        <v>0</v>
      </c>
      <c r="E185" s="67">
        <v>0</v>
      </c>
      <c r="F185" s="67">
        <v>0</v>
      </c>
      <c r="G185" s="67">
        <v>0</v>
      </c>
      <c r="H185" s="67">
        <v>0</v>
      </c>
      <c r="I185" s="67">
        <v>0</v>
      </c>
      <c r="J185" s="67">
        <v>0</v>
      </c>
      <c r="K185" s="67">
        <v>0</v>
      </c>
      <c r="L185" s="67">
        <v>0</v>
      </c>
      <c r="M185" s="67">
        <v>0</v>
      </c>
      <c r="N185" s="67">
        <v>0</v>
      </c>
      <c r="O185" s="67">
        <v>0</v>
      </c>
      <c r="P185" s="67">
        <v>0</v>
      </c>
      <c r="Q185" s="67">
        <v>0</v>
      </c>
      <c r="R185" s="67">
        <v>0</v>
      </c>
      <c r="S185" s="67">
        <v>0</v>
      </c>
      <c r="T185" s="67">
        <v>0</v>
      </c>
      <c r="U185" s="67">
        <v>0</v>
      </c>
      <c r="V185" s="67">
        <v>0</v>
      </c>
    </row>
    <row r="186" spans="1:22" ht="22.9" customHeight="1">
      <c r="A186" s="21" t="s">
        <v>706</v>
      </c>
      <c r="B186" s="67">
        <v>0</v>
      </c>
      <c r="C186" s="67">
        <v>0</v>
      </c>
      <c r="D186" s="67">
        <v>0</v>
      </c>
      <c r="E186" s="67">
        <v>0</v>
      </c>
      <c r="F186" s="67">
        <v>0</v>
      </c>
      <c r="G186" s="67">
        <v>0</v>
      </c>
      <c r="H186" s="67">
        <v>0</v>
      </c>
      <c r="I186" s="67">
        <v>0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7">
        <v>0</v>
      </c>
      <c r="T186" s="67">
        <v>0</v>
      </c>
      <c r="U186" s="67">
        <v>0</v>
      </c>
      <c r="V186" s="67">
        <v>0</v>
      </c>
    </row>
    <row r="187" spans="1:22" ht="22.9" customHeight="1">
      <c r="A187" s="21" t="s">
        <v>707</v>
      </c>
      <c r="B187" s="67">
        <v>0</v>
      </c>
      <c r="C187" s="67">
        <v>0</v>
      </c>
      <c r="D187" s="67">
        <v>0</v>
      </c>
      <c r="E187" s="67">
        <v>0</v>
      </c>
      <c r="F187" s="67">
        <v>0</v>
      </c>
      <c r="G187" s="67">
        <v>0</v>
      </c>
      <c r="H187" s="67">
        <v>0</v>
      </c>
      <c r="I187" s="67">
        <v>0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7">
        <v>0</v>
      </c>
      <c r="T187" s="67">
        <v>0</v>
      </c>
      <c r="U187" s="67">
        <v>0</v>
      </c>
      <c r="V187" s="67">
        <v>0</v>
      </c>
    </row>
    <row r="188" spans="1:22" ht="22.9" customHeight="1">
      <c r="A188" s="21" t="s">
        <v>708</v>
      </c>
      <c r="B188" s="67">
        <v>0</v>
      </c>
      <c r="C188" s="67">
        <v>0</v>
      </c>
      <c r="D188" s="67">
        <v>0</v>
      </c>
      <c r="E188" s="67">
        <v>0</v>
      </c>
      <c r="F188" s="67">
        <v>0</v>
      </c>
      <c r="G188" s="67">
        <v>0</v>
      </c>
      <c r="H188" s="67">
        <v>0</v>
      </c>
      <c r="I188" s="67">
        <v>0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7">
        <v>0</v>
      </c>
      <c r="T188" s="67">
        <v>0</v>
      </c>
      <c r="U188" s="67">
        <v>0</v>
      </c>
      <c r="V188" s="67">
        <v>0</v>
      </c>
    </row>
    <row r="189" spans="1:22" ht="22.9" customHeight="1">
      <c r="A189" s="21" t="s">
        <v>709</v>
      </c>
      <c r="B189" s="67">
        <v>0</v>
      </c>
      <c r="C189" s="67">
        <v>0</v>
      </c>
      <c r="D189" s="67">
        <v>0</v>
      </c>
      <c r="E189" s="67">
        <v>0</v>
      </c>
      <c r="F189" s="67">
        <v>0</v>
      </c>
      <c r="G189" s="67">
        <v>0</v>
      </c>
      <c r="H189" s="67">
        <v>0</v>
      </c>
      <c r="I189" s="67">
        <v>0</v>
      </c>
      <c r="J189" s="67">
        <v>0</v>
      </c>
      <c r="K189" s="67">
        <v>0</v>
      </c>
      <c r="L189" s="67">
        <v>0</v>
      </c>
      <c r="M189" s="67">
        <v>0</v>
      </c>
      <c r="N189" s="67">
        <v>0</v>
      </c>
      <c r="O189" s="67">
        <v>0</v>
      </c>
      <c r="P189" s="67">
        <v>0</v>
      </c>
      <c r="Q189" s="67">
        <v>0</v>
      </c>
      <c r="R189" s="67">
        <v>0</v>
      </c>
      <c r="S189" s="67">
        <v>0</v>
      </c>
      <c r="T189" s="67">
        <v>0</v>
      </c>
      <c r="U189" s="67">
        <v>0</v>
      </c>
      <c r="V189" s="67">
        <v>0</v>
      </c>
    </row>
    <row r="190" spans="1:22" ht="22.9" customHeight="1">
      <c r="A190" s="21" t="s">
        <v>710</v>
      </c>
      <c r="B190" s="67">
        <v>0</v>
      </c>
      <c r="C190" s="67">
        <v>0</v>
      </c>
      <c r="D190" s="67">
        <v>0</v>
      </c>
      <c r="E190" s="67">
        <v>0</v>
      </c>
      <c r="F190" s="67">
        <v>0</v>
      </c>
      <c r="G190" s="67">
        <v>0</v>
      </c>
      <c r="H190" s="67">
        <v>0</v>
      </c>
      <c r="I190" s="67">
        <v>0</v>
      </c>
      <c r="J190" s="67">
        <v>0</v>
      </c>
      <c r="K190" s="67">
        <v>0</v>
      </c>
      <c r="L190" s="67">
        <v>0</v>
      </c>
      <c r="M190" s="67">
        <v>0</v>
      </c>
      <c r="N190" s="67">
        <v>0</v>
      </c>
      <c r="O190" s="67">
        <v>0</v>
      </c>
      <c r="P190" s="67">
        <v>0</v>
      </c>
      <c r="Q190" s="67">
        <v>0</v>
      </c>
      <c r="R190" s="67">
        <v>0</v>
      </c>
      <c r="S190" s="67">
        <v>0</v>
      </c>
      <c r="T190" s="67">
        <v>0</v>
      </c>
      <c r="U190" s="67">
        <v>0</v>
      </c>
      <c r="V190" s="67">
        <v>0</v>
      </c>
    </row>
    <row r="191" spans="1:22" ht="22.9" customHeight="1">
      <c r="A191" s="21" t="s">
        <v>148</v>
      </c>
      <c r="B191" s="67">
        <v>0</v>
      </c>
      <c r="C191" s="67">
        <v>0</v>
      </c>
      <c r="D191" s="67">
        <v>0</v>
      </c>
      <c r="E191" s="67">
        <v>0</v>
      </c>
      <c r="F191" s="67">
        <v>0</v>
      </c>
      <c r="G191" s="67">
        <v>0</v>
      </c>
      <c r="H191" s="67">
        <v>0</v>
      </c>
      <c r="I191" s="67">
        <v>0</v>
      </c>
      <c r="J191" s="67">
        <v>0</v>
      </c>
      <c r="K191" s="67">
        <v>0</v>
      </c>
      <c r="L191" s="67">
        <v>0</v>
      </c>
      <c r="M191" s="67">
        <v>0</v>
      </c>
      <c r="N191" s="67">
        <v>0</v>
      </c>
      <c r="O191" s="67">
        <v>0</v>
      </c>
      <c r="P191" s="67">
        <v>0</v>
      </c>
      <c r="Q191" s="67">
        <v>0</v>
      </c>
      <c r="R191" s="67">
        <v>0</v>
      </c>
      <c r="S191" s="67">
        <v>0</v>
      </c>
      <c r="T191" s="67">
        <v>0</v>
      </c>
      <c r="U191" s="67">
        <v>0</v>
      </c>
      <c r="V191" s="67">
        <v>0</v>
      </c>
    </row>
    <row r="192" spans="1:22" ht="22.9" customHeight="1">
      <c r="A192" s="21" t="s">
        <v>711</v>
      </c>
      <c r="B192" s="67">
        <v>0</v>
      </c>
      <c r="C192" s="67">
        <v>0</v>
      </c>
      <c r="D192" s="67">
        <v>0</v>
      </c>
      <c r="E192" s="67">
        <v>0</v>
      </c>
      <c r="F192" s="67">
        <v>0</v>
      </c>
      <c r="G192" s="67">
        <v>0</v>
      </c>
      <c r="H192" s="67">
        <v>0</v>
      </c>
      <c r="I192" s="67">
        <v>0</v>
      </c>
      <c r="J192" s="67">
        <v>0</v>
      </c>
      <c r="K192" s="67">
        <v>0</v>
      </c>
      <c r="L192" s="67">
        <v>0</v>
      </c>
      <c r="M192" s="67">
        <v>0</v>
      </c>
      <c r="N192" s="67">
        <v>0</v>
      </c>
      <c r="O192" s="67">
        <v>0</v>
      </c>
      <c r="P192" s="67">
        <v>0</v>
      </c>
      <c r="Q192" s="67">
        <v>0</v>
      </c>
      <c r="R192" s="67">
        <v>0</v>
      </c>
      <c r="S192" s="67">
        <v>0</v>
      </c>
      <c r="T192" s="67">
        <v>0</v>
      </c>
      <c r="U192" s="67">
        <v>0</v>
      </c>
      <c r="V192" s="67">
        <v>0</v>
      </c>
    </row>
    <row r="193" spans="1:22" ht="22.9" customHeight="1">
      <c r="A193" s="21" t="s">
        <v>712</v>
      </c>
      <c r="B193" s="67">
        <v>0</v>
      </c>
      <c r="C193" s="67">
        <v>0</v>
      </c>
      <c r="D193" s="67">
        <v>0</v>
      </c>
      <c r="E193" s="67">
        <v>0</v>
      </c>
      <c r="F193" s="67">
        <v>0</v>
      </c>
      <c r="G193" s="67">
        <v>0</v>
      </c>
      <c r="H193" s="67">
        <v>0</v>
      </c>
      <c r="I193" s="67">
        <v>0</v>
      </c>
      <c r="J193" s="67">
        <v>0</v>
      </c>
      <c r="K193" s="67">
        <v>0</v>
      </c>
      <c r="L193" s="67">
        <v>0</v>
      </c>
      <c r="M193" s="67">
        <v>0</v>
      </c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7">
        <v>0</v>
      </c>
      <c r="T193" s="67">
        <v>0</v>
      </c>
      <c r="U193" s="67">
        <v>0</v>
      </c>
      <c r="V193" s="67">
        <v>0</v>
      </c>
    </row>
    <row r="194" spans="1:22" ht="22.9" customHeight="1">
      <c r="A194" s="21" t="s">
        <v>713</v>
      </c>
      <c r="B194" s="67">
        <v>0</v>
      </c>
      <c r="C194" s="67">
        <v>0</v>
      </c>
      <c r="D194" s="67">
        <v>0</v>
      </c>
      <c r="E194" s="67">
        <v>0</v>
      </c>
      <c r="F194" s="67">
        <v>0</v>
      </c>
      <c r="G194" s="67">
        <v>0</v>
      </c>
      <c r="H194" s="67">
        <v>0</v>
      </c>
      <c r="I194" s="67">
        <v>0</v>
      </c>
      <c r="J194" s="67">
        <v>0</v>
      </c>
      <c r="K194" s="67">
        <v>0</v>
      </c>
      <c r="L194" s="67">
        <v>0</v>
      </c>
      <c r="M194" s="67">
        <v>0</v>
      </c>
      <c r="N194" s="67">
        <v>0</v>
      </c>
      <c r="O194" s="67">
        <v>0</v>
      </c>
      <c r="P194" s="67">
        <v>0</v>
      </c>
      <c r="Q194" s="67">
        <v>0</v>
      </c>
      <c r="R194" s="67">
        <v>0</v>
      </c>
      <c r="S194" s="67">
        <v>0</v>
      </c>
      <c r="T194" s="67">
        <v>0</v>
      </c>
      <c r="U194" s="67">
        <v>0</v>
      </c>
      <c r="V194" s="67">
        <v>0</v>
      </c>
    </row>
    <row r="195" spans="1:22" ht="22.9" customHeight="1">
      <c r="A195" s="21" t="s">
        <v>505</v>
      </c>
      <c r="B195" s="67">
        <v>3550</v>
      </c>
      <c r="C195" s="67">
        <v>2</v>
      </c>
      <c r="D195" s="67">
        <v>0</v>
      </c>
      <c r="E195" s="67">
        <v>0</v>
      </c>
      <c r="F195" s="67">
        <v>713</v>
      </c>
      <c r="G195" s="67">
        <v>0</v>
      </c>
      <c r="H195" s="67">
        <v>0</v>
      </c>
      <c r="I195" s="67">
        <v>0</v>
      </c>
      <c r="J195" s="67">
        <v>0</v>
      </c>
      <c r="K195" s="67">
        <v>0</v>
      </c>
      <c r="L195" s="67">
        <v>-747</v>
      </c>
      <c r="M195" s="67">
        <v>0</v>
      </c>
      <c r="N195" s="67">
        <v>40</v>
      </c>
      <c r="O195" s="67">
        <v>-4</v>
      </c>
      <c r="P195" s="67">
        <v>0</v>
      </c>
      <c r="Q195" s="67">
        <v>0</v>
      </c>
      <c r="R195" s="67">
        <v>0</v>
      </c>
      <c r="S195" s="67">
        <v>3552</v>
      </c>
      <c r="T195" s="67">
        <v>3552</v>
      </c>
      <c r="U195" s="67">
        <v>0</v>
      </c>
      <c r="V195" s="67">
        <v>0</v>
      </c>
    </row>
    <row r="196" spans="1:22" ht="22.9" customHeight="1">
      <c r="A196" s="21" t="s">
        <v>506</v>
      </c>
      <c r="B196" s="67">
        <v>3273</v>
      </c>
      <c r="C196" s="67">
        <v>-32</v>
      </c>
      <c r="D196" s="67">
        <v>0</v>
      </c>
      <c r="E196" s="67">
        <v>0</v>
      </c>
      <c r="F196" s="67">
        <v>713</v>
      </c>
      <c r="G196" s="67">
        <v>0</v>
      </c>
      <c r="H196" s="67">
        <v>0</v>
      </c>
      <c r="I196" s="67">
        <v>0</v>
      </c>
      <c r="J196" s="67">
        <v>0</v>
      </c>
      <c r="K196" s="67">
        <v>0</v>
      </c>
      <c r="L196" s="67">
        <v>-741</v>
      </c>
      <c r="M196" s="67">
        <v>0</v>
      </c>
      <c r="N196" s="67">
        <v>0</v>
      </c>
      <c r="O196" s="67">
        <v>-4</v>
      </c>
      <c r="P196" s="67">
        <v>0</v>
      </c>
      <c r="Q196" s="67">
        <v>0</v>
      </c>
      <c r="R196" s="67">
        <v>0</v>
      </c>
      <c r="S196" s="67">
        <v>3241</v>
      </c>
      <c r="T196" s="67">
        <v>3241</v>
      </c>
      <c r="U196" s="67">
        <v>0</v>
      </c>
      <c r="V196" s="67">
        <v>0</v>
      </c>
    </row>
    <row r="197" spans="1:22" ht="22.9" customHeight="1">
      <c r="A197" s="21" t="s">
        <v>163</v>
      </c>
      <c r="B197" s="67">
        <v>277</v>
      </c>
      <c r="C197" s="67">
        <v>34</v>
      </c>
      <c r="D197" s="67">
        <v>0</v>
      </c>
      <c r="E197" s="67">
        <v>0</v>
      </c>
      <c r="F197" s="67">
        <v>0</v>
      </c>
      <c r="G197" s="67">
        <v>0</v>
      </c>
      <c r="H197" s="67">
        <v>0</v>
      </c>
      <c r="I197" s="67">
        <v>0</v>
      </c>
      <c r="J197" s="67">
        <v>0</v>
      </c>
      <c r="K197" s="67">
        <v>0</v>
      </c>
      <c r="L197" s="67">
        <v>-6</v>
      </c>
      <c r="M197" s="67">
        <v>0</v>
      </c>
      <c r="N197" s="67">
        <v>40</v>
      </c>
      <c r="O197" s="67">
        <v>0</v>
      </c>
      <c r="P197" s="67">
        <v>0</v>
      </c>
      <c r="Q197" s="67">
        <v>0</v>
      </c>
      <c r="R197" s="67">
        <v>0</v>
      </c>
      <c r="S197" s="67">
        <v>311</v>
      </c>
      <c r="T197" s="67">
        <v>311</v>
      </c>
      <c r="U197" s="67">
        <v>0</v>
      </c>
      <c r="V197" s="67">
        <v>0</v>
      </c>
    </row>
    <row r="198" spans="1:22" ht="22.9" customHeight="1">
      <c r="A198" s="21" t="s">
        <v>507</v>
      </c>
      <c r="B198" s="67">
        <v>0</v>
      </c>
      <c r="C198" s="67">
        <v>0</v>
      </c>
      <c r="D198" s="67">
        <v>0</v>
      </c>
      <c r="E198" s="67">
        <v>0</v>
      </c>
      <c r="F198" s="67">
        <v>0</v>
      </c>
      <c r="G198" s="67">
        <v>0</v>
      </c>
      <c r="H198" s="67">
        <v>0</v>
      </c>
      <c r="I198" s="67">
        <v>0</v>
      </c>
      <c r="J198" s="67">
        <v>0</v>
      </c>
      <c r="K198" s="67">
        <v>0</v>
      </c>
      <c r="L198" s="67">
        <v>0</v>
      </c>
      <c r="M198" s="67">
        <v>0</v>
      </c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7">
        <v>0</v>
      </c>
      <c r="T198" s="67">
        <v>0</v>
      </c>
      <c r="U198" s="67">
        <v>0</v>
      </c>
      <c r="V198" s="67">
        <v>0</v>
      </c>
    </row>
    <row r="199" spans="1:22" ht="22.9" customHeight="1">
      <c r="A199" s="21" t="s">
        <v>164</v>
      </c>
      <c r="B199" s="67">
        <v>3098</v>
      </c>
      <c r="C199" s="67">
        <v>-182</v>
      </c>
      <c r="D199" s="67">
        <v>0</v>
      </c>
      <c r="E199" s="67">
        <v>0</v>
      </c>
      <c r="F199" s="67">
        <v>32391</v>
      </c>
      <c r="G199" s="67">
        <v>0</v>
      </c>
      <c r="H199" s="67">
        <v>0</v>
      </c>
      <c r="I199" s="67">
        <v>0</v>
      </c>
      <c r="J199" s="67">
        <v>0</v>
      </c>
      <c r="K199" s="67">
        <v>0</v>
      </c>
      <c r="L199" s="67">
        <v>-182</v>
      </c>
      <c r="M199" s="67">
        <v>0</v>
      </c>
      <c r="N199" s="67">
        <v>0</v>
      </c>
      <c r="O199" s="67">
        <v>-32391</v>
      </c>
      <c r="P199" s="67">
        <v>0</v>
      </c>
      <c r="Q199" s="67">
        <v>0</v>
      </c>
      <c r="R199" s="67">
        <v>0</v>
      </c>
      <c r="S199" s="67">
        <v>2916</v>
      </c>
      <c r="T199" s="67">
        <v>2916</v>
      </c>
      <c r="U199" s="67">
        <v>0</v>
      </c>
      <c r="V199" s="67">
        <v>0</v>
      </c>
    </row>
    <row r="200" spans="1:22" ht="22.9" customHeight="1">
      <c r="A200" s="21" t="s">
        <v>165</v>
      </c>
      <c r="B200" s="67">
        <v>0</v>
      </c>
      <c r="C200" s="67">
        <v>0</v>
      </c>
      <c r="D200" s="67">
        <v>0</v>
      </c>
      <c r="E200" s="67">
        <v>0</v>
      </c>
      <c r="F200" s="67">
        <v>32391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-32391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</row>
    <row r="201" spans="1:22" ht="22.9" customHeight="1">
      <c r="A201" s="21" t="s">
        <v>508</v>
      </c>
      <c r="B201" s="67">
        <v>0</v>
      </c>
      <c r="C201" s="67">
        <v>0</v>
      </c>
      <c r="D201" s="67">
        <v>0</v>
      </c>
      <c r="E201" s="67">
        <v>0</v>
      </c>
      <c r="F201" s="67">
        <v>0</v>
      </c>
      <c r="G201" s="67">
        <v>0</v>
      </c>
      <c r="H201" s="67">
        <v>0</v>
      </c>
      <c r="I201" s="67">
        <v>0</v>
      </c>
      <c r="J201" s="67">
        <v>0</v>
      </c>
      <c r="K201" s="67">
        <v>0</v>
      </c>
      <c r="L201" s="67">
        <v>0</v>
      </c>
      <c r="M201" s="67">
        <v>0</v>
      </c>
      <c r="N201" s="67">
        <v>0</v>
      </c>
      <c r="O201" s="67">
        <v>0</v>
      </c>
      <c r="P201" s="67">
        <v>0</v>
      </c>
      <c r="Q201" s="67">
        <v>0</v>
      </c>
      <c r="R201" s="67">
        <v>0</v>
      </c>
      <c r="S201" s="67">
        <v>0</v>
      </c>
      <c r="T201" s="67">
        <v>0</v>
      </c>
      <c r="U201" s="67">
        <v>0</v>
      </c>
      <c r="V201" s="67">
        <v>0</v>
      </c>
    </row>
    <row r="202" spans="1:22" ht="22.9" customHeight="1">
      <c r="A202" s="21" t="s">
        <v>509</v>
      </c>
      <c r="B202" s="67">
        <v>3098</v>
      </c>
      <c r="C202" s="67">
        <v>-182</v>
      </c>
      <c r="D202" s="67">
        <v>0</v>
      </c>
      <c r="E202" s="67">
        <v>0</v>
      </c>
      <c r="F202" s="67">
        <v>0</v>
      </c>
      <c r="G202" s="67">
        <v>0</v>
      </c>
      <c r="H202" s="67">
        <v>0</v>
      </c>
      <c r="I202" s="67">
        <v>0</v>
      </c>
      <c r="J202" s="67">
        <v>0</v>
      </c>
      <c r="K202" s="67">
        <v>0</v>
      </c>
      <c r="L202" s="67">
        <v>-182</v>
      </c>
      <c r="M202" s="67">
        <v>0</v>
      </c>
      <c r="N202" s="67">
        <v>0</v>
      </c>
      <c r="O202" s="67">
        <v>0</v>
      </c>
      <c r="P202" s="67">
        <v>0</v>
      </c>
      <c r="Q202" s="67">
        <v>0</v>
      </c>
      <c r="R202" s="67">
        <v>0</v>
      </c>
      <c r="S202" s="67">
        <v>2916</v>
      </c>
      <c r="T202" s="67">
        <v>2916</v>
      </c>
      <c r="U202" s="67">
        <v>0</v>
      </c>
      <c r="V202" s="67">
        <v>0</v>
      </c>
    </row>
    <row r="203" spans="1:22" ht="22.9" customHeight="1">
      <c r="A203" s="21" t="s">
        <v>231</v>
      </c>
      <c r="B203" s="67">
        <v>850</v>
      </c>
      <c r="C203" s="67">
        <v>-632</v>
      </c>
      <c r="D203" s="67">
        <v>0</v>
      </c>
      <c r="E203" s="67">
        <v>1</v>
      </c>
      <c r="F203" s="67">
        <v>0</v>
      </c>
      <c r="G203" s="67">
        <v>0</v>
      </c>
      <c r="H203" s="67">
        <v>0</v>
      </c>
      <c r="I203" s="67">
        <v>0</v>
      </c>
      <c r="J203" s="67">
        <v>0</v>
      </c>
      <c r="K203" s="67">
        <v>0</v>
      </c>
      <c r="L203" s="67">
        <v>-633</v>
      </c>
      <c r="M203" s="67">
        <v>0</v>
      </c>
      <c r="N203" s="67">
        <v>0</v>
      </c>
      <c r="O203" s="67">
        <v>0</v>
      </c>
      <c r="P203" s="67">
        <v>0</v>
      </c>
      <c r="Q203" s="67">
        <v>0</v>
      </c>
      <c r="R203" s="67">
        <v>0</v>
      </c>
      <c r="S203" s="67">
        <v>218</v>
      </c>
      <c r="T203" s="67">
        <v>218</v>
      </c>
      <c r="U203" s="67">
        <v>0</v>
      </c>
      <c r="V203" s="67">
        <v>0</v>
      </c>
    </row>
    <row r="204" spans="1:22" ht="22.9" customHeight="1">
      <c r="A204" s="21" t="s">
        <v>965</v>
      </c>
      <c r="B204" s="67">
        <v>217</v>
      </c>
      <c r="C204" s="67">
        <v>1</v>
      </c>
      <c r="D204" s="67">
        <v>0</v>
      </c>
      <c r="E204" s="67">
        <v>1</v>
      </c>
      <c r="F204" s="67">
        <v>0</v>
      </c>
      <c r="G204" s="67">
        <v>0</v>
      </c>
      <c r="H204" s="67">
        <v>0</v>
      </c>
      <c r="I204" s="67">
        <v>0</v>
      </c>
      <c r="J204" s="67">
        <v>0</v>
      </c>
      <c r="K204" s="67">
        <v>0</v>
      </c>
      <c r="L204" s="67">
        <v>0</v>
      </c>
      <c r="M204" s="67">
        <v>0</v>
      </c>
      <c r="N204" s="67">
        <v>0</v>
      </c>
      <c r="O204" s="67">
        <v>0</v>
      </c>
      <c r="P204" s="67">
        <v>0</v>
      </c>
      <c r="Q204" s="67">
        <v>0</v>
      </c>
      <c r="R204" s="67">
        <v>0</v>
      </c>
      <c r="S204" s="67">
        <v>218</v>
      </c>
      <c r="T204" s="67">
        <v>218</v>
      </c>
      <c r="U204" s="67">
        <v>0</v>
      </c>
      <c r="V204" s="67">
        <v>0</v>
      </c>
    </row>
    <row r="205" spans="1:22" ht="22.9" customHeight="1">
      <c r="A205" s="21" t="s">
        <v>714</v>
      </c>
      <c r="B205" s="67">
        <v>0</v>
      </c>
      <c r="C205" s="67">
        <v>0</v>
      </c>
      <c r="D205" s="67">
        <v>0</v>
      </c>
      <c r="E205" s="67">
        <v>0</v>
      </c>
      <c r="F205" s="67">
        <v>0</v>
      </c>
      <c r="G205" s="67">
        <v>0</v>
      </c>
      <c r="H205" s="67">
        <v>0</v>
      </c>
      <c r="I205" s="67">
        <v>0</v>
      </c>
      <c r="J205" s="67">
        <v>0</v>
      </c>
      <c r="K205" s="67">
        <v>0</v>
      </c>
      <c r="L205" s="67">
        <v>0</v>
      </c>
      <c r="M205" s="67">
        <v>0</v>
      </c>
      <c r="N205" s="67">
        <v>0</v>
      </c>
      <c r="O205" s="67">
        <v>0</v>
      </c>
      <c r="P205" s="67">
        <v>0</v>
      </c>
      <c r="Q205" s="67">
        <v>0</v>
      </c>
      <c r="R205" s="67">
        <v>0</v>
      </c>
      <c r="S205" s="67">
        <v>0</v>
      </c>
      <c r="T205" s="67">
        <v>0</v>
      </c>
      <c r="U205" s="67">
        <v>0</v>
      </c>
      <c r="V205" s="67">
        <v>0</v>
      </c>
    </row>
    <row r="206" spans="1:22" ht="22.9" customHeight="1">
      <c r="A206" s="21" t="s">
        <v>166</v>
      </c>
      <c r="B206" s="67">
        <v>0</v>
      </c>
      <c r="C206" s="67">
        <v>0</v>
      </c>
      <c r="D206" s="67">
        <v>0</v>
      </c>
      <c r="E206" s="67">
        <v>0</v>
      </c>
      <c r="F206" s="67">
        <v>0</v>
      </c>
      <c r="G206" s="67">
        <v>0</v>
      </c>
      <c r="H206" s="67">
        <v>0</v>
      </c>
      <c r="I206" s="67">
        <v>0</v>
      </c>
      <c r="J206" s="67">
        <v>0</v>
      </c>
      <c r="K206" s="67">
        <v>0</v>
      </c>
      <c r="L206" s="67">
        <v>0</v>
      </c>
      <c r="M206" s="67">
        <v>0</v>
      </c>
      <c r="N206" s="67">
        <v>0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67">
        <v>0</v>
      </c>
      <c r="U206" s="67">
        <v>0</v>
      </c>
      <c r="V206" s="67">
        <v>0</v>
      </c>
    </row>
    <row r="207" spans="1:22" ht="22.9" customHeight="1">
      <c r="A207" s="21" t="s">
        <v>167</v>
      </c>
      <c r="B207" s="67">
        <v>633</v>
      </c>
      <c r="C207" s="67">
        <v>-633</v>
      </c>
      <c r="D207" s="67">
        <v>0</v>
      </c>
      <c r="E207" s="67">
        <v>0</v>
      </c>
      <c r="F207" s="67">
        <v>0</v>
      </c>
      <c r="G207" s="67">
        <v>0</v>
      </c>
      <c r="H207" s="67">
        <v>0</v>
      </c>
      <c r="I207" s="67">
        <v>0</v>
      </c>
      <c r="J207" s="67">
        <v>0</v>
      </c>
      <c r="K207" s="67">
        <v>0</v>
      </c>
      <c r="L207" s="67">
        <v>-633</v>
      </c>
      <c r="M207" s="67">
        <v>0</v>
      </c>
      <c r="N207" s="67">
        <v>0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67">
        <v>0</v>
      </c>
      <c r="U207" s="67">
        <v>0</v>
      </c>
      <c r="V207" s="67">
        <v>0</v>
      </c>
    </row>
    <row r="208" spans="1:22" ht="22.9" customHeight="1">
      <c r="A208" s="21" t="s">
        <v>510</v>
      </c>
      <c r="B208" s="67">
        <v>6152</v>
      </c>
      <c r="C208" s="67">
        <v>1939</v>
      </c>
      <c r="D208" s="67">
        <v>0</v>
      </c>
      <c r="E208" s="67">
        <v>901</v>
      </c>
      <c r="F208" s="67">
        <v>6433</v>
      </c>
      <c r="G208" s="67">
        <v>2000</v>
      </c>
      <c r="H208" s="67">
        <v>0</v>
      </c>
      <c r="I208" s="67">
        <v>0</v>
      </c>
      <c r="J208" s="67">
        <v>0</v>
      </c>
      <c r="K208" s="67">
        <v>2155</v>
      </c>
      <c r="L208" s="67">
        <v>-4485</v>
      </c>
      <c r="M208" s="67">
        <v>0</v>
      </c>
      <c r="N208" s="67">
        <v>821</v>
      </c>
      <c r="O208" s="67">
        <v>-5886</v>
      </c>
      <c r="P208" s="67">
        <v>0</v>
      </c>
      <c r="Q208" s="67">
        <v>0</v>
      </c>
      <c r="R208" s="67">
        <v>0</v>
      </c>
      <c r="S208" s="67">
        <v>8091</v>
      </c>
      <c r="T208" s="67">
        <v>6930</v>
      </c>
      <c r="U208" s="67">
        <v>1161</v>
      </c>
      <c r="V208" s="67">
        <v>1161</v>
      </c>
    </row>
    <row r="209" spans="1:22" ht="22.9" customHeight="1">
      <c r="A209" s="21" t="s">
        <v>511</v>
      </c>
      <c r="B209" s="67">
        <v>1888</v>
      </c>
      <c r="C209" s="67">
        <v>208</v>
      </c>
      <c r="D209" s="67">
        <v>0</v>
      </c>
      <c r="E209" s="67">
        <v>0</v>
      </c>
      <c r="F209" s="67">
        <v>1130</v>
      </c>
      <c r="G209" s="67">
        <v>0</v>
      </c>
      <c r="H209" s="67">
        <v>0</v>
      </c>
      <c r="I209" s="67">
        <v>0</v>
      </c>
      <c r="J209" s="67">
        <v>0</v>
      </c>
      <c r="K209" s="67">
        <v>184</v>
      </c>
      <c r="L209" s="67">
        <v>-1039</v>
      </c>
      <c r="M209" s="67">
        <v>0</v>
      </c>
      <c r="N209" s="67">
        <v>513</v>
      </c>
      <c r="O209" s="67">
        <v>-580</v>
      </c>
      <c r="P209" s="67">
        <v>0</v>
      </c>
      <c r="Q209" s="67">
        <v>0</v>
      </c>
      <c r="R209" s="67">
        <v>0</v>
      </c>
      <c r="S209" s="67">
        <v>2096</v>
      </c>
      <c r="T209" s="67">
        <v>2096</v>
      </c>
      <c r="U209" s="67">
        <v>0</v>
      </c>
      <c r="V209" s="67">
        <v>0</v>
      </c>
    </row>
    <row r="210" spans="1:22" ht="22.9" customHeight="1">
      <c r="A210" s="21" t="s">
        <v>512</v>
      </c>
      <c r="B210" s="67">
        <v>3095</v>
      </c>
      <c r="C210" s="67">
        <v>-578</v>
      </c>
      <c r="D210" s="67">
        <v>0</v>
      </c>
      <c r="E210" s="67">
        <v>0</v>
      </c>
      <c r="F210" s="67">
        <v>250</v>
      </c>
      <c r="G210" s="67">
        <v>0</v>
      </c>
      <c r="H210" s="67">
        <v>0</v>
      </c>
      <c r="I210" s="67">
        <v>0</v>
      </c>
      <c r="J210" s="67">
        <v>0</v>
      </c>
      <c r="K210" s="67">
        <v>850</v>
      </c>
      <c r="L210" s="67">
        <v>-1553</v>
      </c>
      <c r="M210" s="67">
        <v>0</v>
      </c>
      <c r="N210" s="67">
        <v>125</v>
      </c>
      <c r="O210" s="67">
        <v>-250</v>
      </c>
      <c r="P210" s="67">
        <v>0</v>
      </c>
      <c r="Q210" s="67">
        <v>0</v>
      </c>
      <c r="R210" s="67">
        <v>0</v>
      </c>
      <c r="S210" s="67">
        <v>2517</v>
      </c>
      <c r="T210" s="67">
        <v>2517</v>
      </c>
      <c r="U210" s="67">
        <v>0</v>
      </c>
      <c r="V210" s="67">
        <v>0</v>
      </c>
    </row>
    <row r="211" spans="1:22" ht="22.9" customHeight="1">
      <c r="A211" s="21" t="s">
        <v>513</v>
      </c>
      <c r="B211" s="67">
        <v>0</v>
      </c>
      <c r="C211" s="67">
        <v>0</v>
      </c>
      <c r="D211" s="67">
        <v>0</v>
      </c>
      <c r="E211" s="67">
        <v>0</v>
      </c>
      <c r="F211" s="67">
        <v>0</v>
      </c>
      <c r="G211" s="67">
        <v>0</v>
      </c>
      <c r="H211" s="67">
        <v>0</v>
      </c>
      <c r="I211" s="67">
        <v>0</v>
      </c>
      <c r="J211" s="67">
        <v>0</v>
      </c>
      <c r="K211" s="67">
        <v>0</v>
      </c>
      <c r="L211" s="67">
        <v>0</v>
      </c>
      <c r="M211" s="67">
        <v>0</v>
      </c>
      <c r="N211" s="67">
        <v>0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67">
        <v>0</v>
      </c>
      <c r="U211" s="67">
        <v>0</v>
      </c>
      <c r="V211" s="67">
        <v>0</v>
      </c>
    </row>
    <row r="212" spans="1:22" ht="22.9" customHeight="1">
      <c r="A212" s="21" t="s">
        <v>514</v>
      </c>
      <c r="B212" s="67">
        <v>925</v>
      </c>
      <c r="C212" s="67">
        <v>2103</v>
      </c>
      <c r="D212" s="67">
        <v>0</v>
      </c>
      <c r="E212" s="67">
        <v>901</v>
      </c>
      <c r="F212" s="67">
        <v>4830</v>
      </c>
      <c r="G212" s="67">
        <v>0</v>
      </c>
      <c r="H212" s="67">
        <v>0</v>
      </c>
      <c r="I212" s="67">
        <v>0</v>
      </c>
      <c r="J212" s="67">
        <v>0</v>
      </c>
      <c r="K212" s="67">
        <v>1121</v>
      </c>
      <c r="L212" s="67">
        <v>0</v>
      </c>
      <c r="M212" s="67">
        <v>0</v>
      </c>
      <c r="N212" s="67">
        <v>81</v>
      </c>
      <c r="O212" s="67">
        <v>-4830</v>
      </c>
      <c r="P212" s="67">
        <v>0</v>
      </c>
      <c r="Q212" s="67">
        <v>0</v>
      </c>
      <c r="R212" s="67">
        <v>0</v>
      </c>
      <c r="S212" s="67">
        <v>3028</v>
      </c>
      <c r="T212" s="67">
        <v>2028</v>
      </c>
      <c r="U212" s="67">
        <v>1000</v>
      </c>
      <c r="V212" s="67">
        <v>1000</v>
      </c>
    </row>
    <row r="213" spans="1:22" ht="22.9" customHeight="1">
      <c r="A213" s="21" t="s">
        <v>162</v>
      </c>
      <c r="B213" s="67">
        <v>192</v>
      </c>
      <c r="C213" s="67">
        <v>-5</v>
      </c>
      <c r="D213" s="67">
        <v>0</v>
      </c>
      <c r="E213" s="67">
        <v>0</v>
      </c>
      <c r="F213" s="67">
        <v>0</v>
      </c>
      <c r="G213" s="67">
        <v>0</v>
      </c>
      <c r="H213" s="67">
        <v>0</v>
      </c>
      <c r="I213" s="67">
        <v>0</v>
      </c>
      <c r="J213" s="67">
        <v>0</v>
      </c>
      <c r="K213" s="67">
        <v>0</v>
      </c>
      <c r="L213" s="67">
        <v>-2</v>
      </c>
      <c r="M213" s="67">
        <v>0</v>
      </c>
      <c r="N213" s="67">
        <v>0</v>
      </c>
      <c r="O213" s="67">
        <v>-3</v>
      </c>
      <c r="P213" s="67">
        <v>0</v>
      </c>
      <c r="Q213" s="67">
        <v>0</v>
      </c>
      <c r="R213" s="67">
        <v>0</v>
      </c>
      <c r="S213" s="67">
        <v>187</v>
      </c>
      <c r="T213" s="67">
        <v>187</v>
      </c>
      <c r="U213" s="67">
        <v>0</v>
      </c>
      <c r="V213" s="67">
        <v>0</v>
      </c>
    </row>
    <row r="214" spans="1:22" ht="22.9" customHeight="1">
      <c r="A214" s="21" t="s">
        <v>515</v>
      </c>
      <c r="B214" s="67">
        <v>0</v>
      </c>
      <c r="C214" s="67">
        <v>102</v>
      </c>
      <c r="D214" s="67">
        <v>0</v>
      </c>
      <c r="E214" s="67">
        <v>0</v>
      </c>
      <c r="F214" s="67">
        <v>0</v>
      </c>
      <c r="G214" s="67">
        <v>0</v>
      </c>
      <c r="H214" s="67">
        <v>0</v>
      </c>
      <c r="I214" s="67">
        <v>0</v>
      </c>
      <c r="J214" s="67">
        <v>0</v>
      </c>
      <c r="K214" s="67">
        <v>0</v>
      </c>
      <c r="L214" s="67">
        <v>0</v>
      </c>
      <c r="M214" s="67">
        <v>0</v>
      </c>
      <c r="N214" s="67">
        <v>102</v>
      </c>
      <c r="O214" s="67">
        <v>0</v>
      </c>
      <c r="P214" s="67">
        <v>0</v>
      </c>
      <c r="Q214" s="67">
        <v>0</v>
      </c>
      <c r="R214" s="67">
        <v>0</v>
      </c>
      <c r="S214" s="67">
        <v>102</v>
      </c>
      <c r="T214" s="67">
        <v>102</v>
      </c>
      <c r="U214" s="67">
        <v>0</v>
      </c>
      <c r="V214" s="67">
        <v>0</v>
      </c>
    </row>
    <row r="215" spans="1:22" ht="22.9" customHeight="1">
      <c r="A215" s="21" t="s">
        <v>516</v>
      </c>
      <c r="B215" s="67">
        <v>0</v>
      </c>
      <c r="C215" s="67">
        <v>0</v>
      </c>
      <c r="D215" s="67">
        <v>0</v>
      </c>
      <c r="E215" s="67">
        <v>0</v>
      </c>
      <c r="F215" s="67">
        <v>0</v>
      </c>
      <c r="G215" s="67">
        <v>0</v>
      </c>
      <c r="H215" s="67">
        <v>0</v>
      </c>
      <c r="I215" s="67">
        <v>0</v>
      </c>
      <c r="J215" s="67">
        <v>0</v>
      </c>
      <c r="K215" s="67">
        <v>0</v>
      </c>
      <c r="L215" s="67">
        <v>0</v>
      </c>
      <c r="M215" s="67">
        <v>0</v>
      </c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67">
        <v>0</v>
      </c>
      <c r="U215" s="67">
        <v>0</v>
      </c>
      <c r="V215" s="67">
        <v>0</v>
      </c>
    </row>
    <row r="216" spans="1:22" ht="22.9" customHeight="1">
      <c r="A216" s="21" t="s">
        <v>517</v>
      </c>
      <c r="B216" s="67">
        <v>52</v>
      </c>
      <c r="C216" s="67">
        <v>109</v>
      </c>
      <c r="D216" s="67">
        <v>0</v>
      </c>
      <c r="E216" s="67">
        <v>0</v>
      </c>
      <c r="F216" s="67">
        <v>223</v>
      </c>
      <c r="G216" s="67">
        <v>2000</v>
      </c>
      <c r="H216" s="67">
        <v>0</v>
      </c>
      <c r="I216" s="67">
        <v>0</v>
      </c>
      <c r="J216" s="67">
        <v>0</v>
      </c>
      <c r="K216" s="67">
        <v>0</v>
      </c>
      <c r="L216" s="67">
        <v>-1891</v>
      </c>
      <c r="M216" s="67">
        <v>0</v>
      </c>
      <c r="N216" s="67">
        <v>0</v>
      </c>
      <c r="O216" s="67">
        <v>-223</v>
      </c>
      <c r="P216" s="67">
        <v>0</v>
      </c>
      <c r="Q216" s="67">
        <v>0</v>
      </c>
      <c r="R216" s="67">
        <v>0</v>
      </c>
      <c r="S216" s="67">
        <v>161</v>
      </c>
      <c r="T216" s="67">
        <v>0</v>
      </c>
      <c r="U216" s="67">
        <v>161</v>
      </c>
      <c r="V216" s="67">
        <v>161</v>
      </c>
    </row>
    <row r="217" spans="1:22" ht="22.9" customHeight="1">
      <c r="A217" s="21" t="s">
        <v>168</v>
      </c>
      <c r="B217" s="67">
        <v>4200</v>
      </c>
      <c r="C217" s="67">
        <v>-4200</v>
      </c>
      <c r="D217" s="67">
        <v>0</v>
      </c>
      <c r="E217" s="67">
        <v>0</v>
      </c>
      <c r="F217" s="67">
        <v>0</v>
      </c>
      <c r="G217" s="67">
        <v>0</v>
      </c>
      <c r="H217" s="67">
        <v>0</v>
      </c>
      <c r="I217" s="67">
        <v>0</v>
      </c>
      <c r="J217" s="67">
        <v>0</v>
      </c>
      <c r="K217" s="67">
        <v>-4200</v>
      </c>
      <c r="L217" s="67">
        <v>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0</v>
      </c>
      <c r="T217" s="67">
        <v>0</v>
      </c>
      <c r="U217" s="67">
        <v>0</v>
      </c>
      <c r="V217" s="67">
        <v>0</v>
      </c>
    </row>
    <row r="218" spans="1:22" ht="22.9" customHeight="1">
      <c r="A218" s="21" t="s">
        <v>169</v>
      </c>
      <c r="B218" s="67">
        <v>2870</v>
      </c>
      <c r="C218" s="67">
        <v>1968</v>
      </c>
      <c r="D218" s="67">
        <v>0</v>
      </c>
      <c r="E218" s="67">
        <v>0</v>
      </c>
      <c r="F218" s="67">
        <v>13391</v>
      </c>
      <c r="G218" s="67">
        <v>0</v>
      </c>
      <c r="H218" s="67">
        <v>0</v>
      </c>
      <c r="I218" s="67">
        <v>0</v>
      </c>
      <c r="J218" s="67">
        <v>0</v>
      </c>
      <c r="K218" s="67">
        <v>1976</v>
      </c>
      <c r="L218" s="67">
        <v>-1035</v>
      </c>
      <c r="M218" s="67">
        <v>0</v>
      </c>
      <c r="N218" s="67">
        <v>1151</v>
      </c>
      <c r="O218" s="67">
        <v>-13515</v>
      </c>
      <c r="P218" s="67">
        <v>0</v>
      </c>
      <c r="Q218" s="67">
        <v>0</v>
      </c>
      <c r="R218" s="67">
        <v>0</v>
      </c>
      <c r="S218" s="67">
        <v>4838</v>
      </c>
      <c r="T218" s="67">
        <v>4838</v>
      </c>
      <c r="U218" s="67">
        <v>0</v>
      </c>
      <c r="V218" s="67">
        <v>0</v>
      </c>
    </row>
    <row r="219" spans="1:22" ht="22.9" customHeight="1">
      <c r="A219" s="21" t="s">
        <v>170</v>
      </c>
      <c r="B219" s="67">
        <v>0</v>
      </c>
      <c r="C219" s="67">
        <v>0</v>
      </c>
      <c r="D219" s="67">
        <v>0</v>
      </c>
      <c r="E219" s="67">
        <v>0</v>
      </c>
      <c r="F219" s="67">
        <v>0</v>
      </c>
      <c r="G219" s="67">
        <v>0</v>
      </c>
      <c r="H219" s="67">
        <v>0</v>
      </c>
      <c r="I219" s="67">
        <v>0</v>
      </c>
      <c r="J219" s="67">
        <v>0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7">
        <v>0</v>
      </c>
      <c r="T219" s="67">
        <v>0</v>
      </c>
      <c r="U219" s="67">
        <v>0</v>
      </c>
      <c r="V219" s="67">
        <v>0</v>
      </c>
    </row>
    <row r="220" spans="1:22" ht="22.9" customHeight="1">
      <c r="A220" s="21" t="s">
        <v>171</v>
      </c>
      <c r="B220" s="67">
        <v>2870</v>
      </c>
      <c r="C220" s="67">
        <v>1968</v>
      </c>
      <c r="D220" s="67">
        <v>0</v>
      </c>
      <c r="E220" s="67">
        <v>0</v>
      </c>
      <c r="F220" s="67">
        <v>13391</v>
      </c>
      <c r="G220" s="67">
        <v>0</v>
      </c>
      <c r="H220" s="67">
        <v>0</v>
      </c>
      <c r="I220" s="67">
        <v>0</v>
      </c>
      <c r="J220" s="67">
        <v>0</v>
      </c>
      <c r="K220" s="67">
        <v>1976</v>
      </c>
      <c r="L220" s="67">
        <v>-1035</v>
      </c>
      <c r="M220" s="67">
        <v>0</v>
      </c>
      <c r="N220" s="67">
        <v>1151</v>
      </c>
      <c r="O220" s="67">
        <v>-13515</v>
      </c>
      <c r="P220" s="67">
        <v>0</v>
      </c>
      <c r="Q220" s="67">
        <v>0</v>
      </c>
      <c r="R220" s="67">
        <v>0</v>
      </c>
      <c r="S220" s="67">
        <v>4838</v>
      </c>
      <c r="T220" s="67">
        <v>4838</v>
      </c>
      <c r="U220" s="67">
        <v>0</v>
      </c>
      <c r="V220" s="67">
        <v>0</v>
      </c>
    </row>
    <row r="221" spans="1:22" ht="22.9" customHeight="1">
      <c r="A221" s="21" t="s">
        <v>244</v>
      </c>
      <c r="B221" s="67">
        <v>10538</v>
      </c>
      <c r="C221" s="67">
        <v>189</v>
      </c>
      <c r="D221" s="67">
        <v>0</v>
      </c>
      <c r="E221" s="67">
        <v>650</v>
      </c>
      <c r="F221" s="67">
        <v>0</v>
      </c>
      <c r="G221" s="67">
        <v>0</v>
      </c>
      <c r="H221" s="67">
        <v>0</v>
      </c>
      <c r="I221" s="67">
        <v>0</v>
      </c>
      <c r="J221" s="67">
        <v>0</v>
      </c>
      <c r="K221" s="67">
        <v>0</v>
      </c>
      <c r="L221" s="67">
        <v>0</v>
      </c>
      <c r="M221" s="67">
        <v>0</v>
      </c>
      <c r="N221" s="67">
        <v>10727</v>
      </c>
      <c r="O221" s="67">
        <v>0</v>
      </c>
      <c r="P221" s="67">
        <v>-11188</v>
      </c>
      <c r="Q221" s="67">
        <v>0</v>
      </c>
      <c r="R221" s="67">
        <v>0</v>
      </c>
      <c r="S221" s="67">
        <v>10727</v>
      </c>
      <c r="T221" s="67">
        <v>10727</v>
      </c>
      <c r="U221" s="67">
        <v>0</v>
      </c>
      <c r="V221" s="67">
        <v>0</v>
      </c>
    </row>
    <row r="222" spans="1:22" ht="22.9" customHeight="1">
      <c r="A222" s="21" t="s">
        <v>715</v>
      </c>
      <c r="B222" s="67">
        <v>0</v>
      </c>
      <c r="C222" s="67">
        <v>0</v>
      </c>
      <c r="D222" s="67">
        <v>0</v>
      </c>
      <c r="E222" s="67">
        <v>0</v>
      </c>
      <c r="F222" s="67">
        <v>0</v>
      </c>
      <c r="G222" s="67">
        <v>0</v>
      </c>
      <c r="H222" s="67">
        <v>0</v>
      </c>
      <c r="I222" s="67">
        <v>0</v>
      </c>
      <c r="J222" s="67">
        <v>0</v>
      </c>
      <c r="K222" s="67">
        <v>0</v>
      </c>
      <c r="L222" s="67">
        <v>0</v>
      </c>
      <c r="M222" s="67">
        <v>0</v>
      </c>
      <c r="N222" s="67">
        <v>0</v>
      </c>
      <c r="O222" s="67">
        <v>0</v>
      </c>
      <c r="P222" s="67">
        <v>0</v>
      </c>
      <c r="Q222" s="67">
        <v>0</v>
      </c>
      <c r="R222" s="67">
        <v>0</v>
      </c>
      <c r="S222" s="67">
        <v>0</v>
      </c>
      <c r="T222" s="67">
        <v>0</v>
      </c>
      <c r="U222" s="67">
        <v>0</v>
      </c>
      <c r="V222" s="67">
        <v>0</v>
      </c>
    </row>
    <row r="223" spans="1:22" ht="22.9" customHeight="1">
      <c r="A223" s="21" t="s">
        <v>716</v>
      </c>
      <c r="B223" s="67">
        <v>0</v>
      </c>
      <c r="C223" s="67">
        <v>0</v>
      </c>
      <c r="D223" s="67">
        <v>0</v>
      </c>
      <c r="E223" s="67">
        <v>0</v>
      </c>
      <c r="F223" s="67">
        <v>0</v>
      </c>
      <c r="G223" s="67">
        <v>0</v>
      </c>
      <c r="H223" s="67">
        <v>0</v>
      </c>
      <c r="I223" s="67">
        <v>0</v>
      </c>
      <c r="J223" s="67">
        <v>0</v>
      </c>
      <c r="K223" s="67">
        <v>0</v>
      </c>
      <c r="L223" s="67">
        <v>0</v>
      </c>
      <c r="M223" s="67">
        <v>0</v>
      </c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7">
        <v>0</v>
      </c>
      <c r="T223" s="67">
        <v>0</v>
      </c>
      <c r="U223" s="67">
        <v>0</v>
      </c>
      <c r="V223" s="67">
        <v>0</v>
      </c>
    </row>
    <row r="224" spans="1:22" ht="22.9" customHeight="1">
      <c r="A224" s="21" t="s">
        <v>285</v>
      </c>
      <c r="B224" s="67">
        <v>10538</v>
      </c>
      <c r="C224" s="67">
        <v>189</v>
      </c>
      <c r="D224" s="67">
        <v>0</v>
      </c>
      <c r="E224" s="67">
        <v>650</v>
      </c>
      <c r="F224" s="67">
        <v>0</v>
      </c>
      <c r="G224" s="67">
        <v>0</v>
      </c>
      <c r="H224" s="67">
        <v>0</v>
      </c>
      <c r="I224" s="67">
        <v>0</v>
      </c>
      <c r="J224" s="67">
        <v>0</v>
      </c>
      <c r="K224" s="67">
        <v>0</v>
      </c>
      <c r="L224" s="67">
        <v>0</v>
      </c>
      <c r="M224" s="67">
        <v>0</v>
      </c>
      <c r="N224" s="67">
        <v>10727</v>
      </c>
      <c r="O224" s="67">
        <v>0</v>
      </c>
      <c r="P224" s="67">
        <v>-11188</v>
      </c>
      <c r="Q224" s="67">
        <v>0</v>
      </c>
      <c r="R224" s="67">
        <v>0</v>
      </c>
      <c r="S224" s="67">
        <v>10727</v>
      </c>
      <c r="T224" s="67">
        <v>10727</v>
      </c>
      <c r="U224" s="67">
        <v>0</v>
      </c>
      <c r="V224" s="67">
        <v>0</v>
      </c>
    </row>
    <row r="225" spans="1:22" ht="22.9" customHeight="1">
      <c r="A225" s="21" t="s">
        <v>245</v>
      </c>
      <c r="B225" s="67">
        <v>26</v>
      </c>
      <c r="C225" s="67">
        <v>61</v>
      </c>
      <c r="D225" s="67">
        <v>0</v>
      </c>
      <c r="E225" s="67">
        <v>74</v>
      </c>
      <c r="F225" s="67">
        <v>0</v>
      </c>
      <c r="G225" s="67">
        <v>0</v>
      </c>
      <c r="H225" s="67">
        <v>0</v>
      </c>
      <c r="I225" s="67">
        <v>0</v>
      </c>
      <c r="J225" s="67">
        <v>0</v>
      </c>
      <c r="K225" s="67">
        <v>0</v>
      </c>
      <c r="L225" s="67">
        <v>0</v>
      </c>
      <c r="M225" s="67">
        <v>0</v>
      </c>
      <c r="N225" s="67">
        <v>87</v>
      </c>
      <c r="O225" s="67">
        <v>0</v>
      </c>
      <c r="P225" s="67">
        <v>-100</v>
      </c>
      <c r="Q225" s="67">
        <v>0</v>
      </c>
      <c r="R225" s="67">
        <v>0</v>
      </c>
      <c r="S225" s="67">
        <v>87</v>
      </c>
      <c r="T225" s="67">
        <v>87</v>
      </c>
      <c r="U225" s="67">
        <v>0</v>
      </c>
      <c r="V225" s="67">
        <v>0</v>
      </c>
    </row>
    <row r="226" spans="1:22" ht="22.9" customHeight="1">
      <c r="A226" s="21" t="s">
        <v>717</v>
      </c>
      <c r="B226" s="67">
        <v>0</v>
      </c>
      <c r="C226" s="67">
        <v>0</v>
      </c>
      <c r="D226" s="67">
        <v>0</v>
      </c>
      <c r="E226" s="67">
        <v>0</v>
      </c>
      <c r="F226" s="67">
        <v>0</v>
      </c>
      <c r="G226" s="67">
        <v>0</v>
      </c>
      <c r="H226" s="67">
        <v>0</v>
      </c>
      <c r="I226" s="67">
        <v>0</v>
      </c>
      <c r="J226" s="67">
        <v>0</v>
      </c>
      <c r="K226" s="67">
        <v>0</v>
      </c>
      <c r="L226" s="67">
        <v>0</v>
      </c>
      <c r="M226" s="67">
        <v>0</v>
      </c>
      <c r="N226" s="67">
        <v>0</v>
      </c>
      <c r="O226" s="67">
        <v>0</v>
      </c>
      <c r="P226" s="67">
        <v>0</v>
      </c>
      <c r="Q226" s="67">
        <v>0</v>
      </c>
      <c r="R226" s="67">
        <v>0</v>
      </c>
      <c r="S226" s="67">
        <v>0</v>
      </c>
      <c r="T226" s="67">
        <v>0</v>
      </c>
      <c r="U226" s="67">
        <v>0</v>
      </c>
      <c r="V226" s="67">
        <v>0</v>
      </c>
    </row>
    <row r="227" spans="1:22" ht="22.9" customHeight="1">
      <c r="A227" s="21" t="s">
        <v>718</v>
      </c>
      <c r="B227" s="67">
        <v>0</v>
      </c>
      <c r="C227" s="67">
        <v>0</v>
      </c>
      <c r="D227" s="67">
        <v>0</v>
      </c>
      <c r="E227" s="67">
        <v>0</v>
      </c>
      <c r="F227" s="67">
        <v>0</v>
      </c>
      <c r="G227" s="67">
        <v>0</v>
      </c>
      <c r="H227" s="67">
        <v>0</v>
      </c>
      <c r="I227" s="67">
        <v>0</v>
      </c>
      <c r="J227" s="67">
        <v>0</v>
      </c>
      <c r="K227" s="67">
        <v>0</v>
      </c>
      <c r="L227" s="67">
        <v>0</v>
      </c>
      <c r="M227" s="67">
        <v>0</v>
      </c>
      <c r="N227" s="67">
        <v>0</v>
      </c>
      <c r="O227" s="67">
        <v>0</v>
      </c>
      <c r="P227" s="67">
        <v>0</v>
      </c>
      <c r="Q227" s="67">
        <v>0</v>
      </c>
      <c r="R227" s="67">
        <v>0</v>
      </c>
      <c r="S227" s="67">
        <v>0</v>
      </c>
      <c r="T227" s="67">
        <v>0</v>
      </c>
      <c r="U227" s="67">
        <v>0</v>
      </c>
      <c r="V227" s="67">
        <v>0</v>
      </c>
    </row>
    <row r="228" spans="1:22" ht="22.9" customHeight="1">
      <c r="A228" s="21" t="s">
        <v>286</v>
      </c>
      <c r="B228" s="67">
        <v>26</v>
      </c>
      <c r="C228" s="67">
        <v>61</v>
      </c>
      <c r="D228" s="67">
        <v>0</v>
      </c>
      <c r="E228" s="67">
        <v>74</v>
      </c>
      <c r="F228" s="67">
        <v>0</v>
      </c>
      <c r="G228" s="67">
        <v>0</v>
      </c>
      <c r="H228" s="67">
        <v>0</v>
      </c>
      <c r="I228" s="67">
        <v>0</v>
      </c>
      <c r="J228" s="67">
        <v>0</v>
      </c>
      <c r="K228" s="67">
        <v>0</v>
      </c>
      <c r="L228" s="67">
        <v>0</v>
      </c>
      <c r="M228" s="67">
        <v>0</v>
      </c>
      <c r="N228" s="67">
        <v>87</v>
      </c>
      <c r="O228" s="67">
        <v>0</v>
      </c>
      <c r="P228" s="67">
        <v>-100</v>
      </c>
      <c r="Q228" s="67">
        <v>0</v>
      </c>
      <c r="R228" s="67">
        <v>0</v>
      </c>
      <c r="S228" s="67">
        <v>87</v>
      </c>
      <c r="T228" s="67">
        <v>87</v>
      </c>
      <c r="U228" s="67">
        <v>0</v>
      </c>
      <c r="V228" s="67">
        <v>0</v>
      </c>
    </row>
  </sheetData>
  <mergeCells count="10">
    <mergeCell ref="A1:V1"/>
    <mergeCell ref="A2:V2"/>
    <mergeCell ref="A3:V3"/>
    <mergeCell ref="A4:A5"/>
    <mergeCell ref="B4:B5"/>
    <mergeCell ref="S4:S5"/>
    <mergeCell ref="T4:T5"/>
    <mergeCell ref="U4:U5"/>
    <mergeCell ref="V4:V5"/>
    <mergeCell ref="C4:R4"/>
  </mergeCells>
  <phoneticPr fontId="2" type="noConversion"/>
  <printOptions horizontalCentered="1"/>
  <pageMargins left="0.23622047244094491" right="0.15748031496062992" top="0.39370078740157483" bottom="0.39370078740157483" header="0.23622047244094491" footer="0.15748031496062992"/>
  <pageSetup paperSize="9" scale="64" firstPageNumber="11" fitToHeight="100" orientation="landscape" useFirstPageNumber="1" r:id="rId1"/>
  <headerFooter alignWithMargins="0">
    <oddFooter>&amp;C&amp;14‐ 26 ‐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4"/>
  <sheetViews>
    <sheetView showGridLines="0" showZeros="0" view="pageLayout" topLeftCell="A190" zoomScaleNormal="100" workbookViewId="0">
      <selection activeCell="G222" sqref="G222"/>
    </sheetView>
  </sheetViews>
  <sheetFormatPr defaultRowHeight="14.25"/>
  <cols>
    <col min="1" max="1" width="29.5" style="208" bestFit="1" customWidth="1"/>
    <col min="2" max="2" width="9.625" style="208" bestFit="1" customWidth="1"/>
    <col min="3" max="3" width="8.5" style="208" bestFit="1" customWidth="1"/>
    <col min="4" max="4" width="8" style="208" customWidth="1"/>
    <col min="5" max="5" width="8.5" style="208" bestFit="1" customWidth="1"/>
    <col min="6" max="6" width="9" style="208" customWidth="1"/>
    <col min="7" max="7" width="8.5" style="208" bestFit="1" customWidth="1"/>
    <col min="8" max="9" width="8" style="208" bestFit="1" customWidth="1"/>
    <col min="10" max="12" width="8" style="208" customWidth="1"/>
    <col min="13" max="13" width="6.625" style="208" customWidth="1"/>
    <col min="14" max="15" width="9.375" style="208" customWidth="1"/>
    <col min="16" max="16" width="7.625" style="208" customWidth="1"/>
    <col min="17" max="17" width="9.375" style="208" bestFit="1" customWidth="1"/>
    <col min="18" max="18" width="8.25" style="208" customWidth="1"/>
    <col min="19" max="19" width="9.625" style="208" bestFit="1" customWidth="1"/>
    <col min="20" max="20" width="9.375" style="208" bestFit="1" customWidth="1"/>
    <col min="21" max="22" width="8.5" style="208" bestFit="1" customWidth="1"/>
    <col min="23" max="16384" width="9" style="208"/>
  </cols>
  <sheetData>
    <row r="1" spans="1:22" ht="33.950000000000003" customHeight="1">
      <c r="A1" s="235" t="s">
        <v>967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>
      <c r="A2" s="237" t="s">
        <v>970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>
      <c r="A3" s="247" t="s">
        <v>3</v>
      </c>
      <c r="B3" s="24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47"/>
      <c r="T3" s="247"/>
      <c r="U3" s="247"/>
      <c r="V3" s="247"/>
    </row>
    <row r="4" spans="1:22" ht="18" customHeight="1">
      <c r="A4" s="248" t="s">
        <v>0</v>
      </c>
      <c r="B4" s="250" t="s">
        <v>11</v>
      </c>
      <c r="C4" s="252" t="s">
        <v>80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4"/>
      <c r="S4" s="250" t="s">
        <v>1</v>
      </c>
      <c r="T4" s="248" t="s">
        <v>14</v>
      </c>
      <c r="U4" s="250" t="s">
        <v>81</v>
      </c>
      <c r="V4" s="250" t="s">
        <v>82</v>
      </c>
    </row>
    <row r="5" spans="1:22" ht="44.45" customHeight="1">
      <c r="A5" s="249"/>
      <c r="B5" s="251"/>
      <c r="C5" s="172" t="s">
        <v>13</v>
      </c>
      <c r="D5" s="173" t="s">
        <v>233</v>
      </c>
      <c r="E5" s="173" t="s">
        <v>390</v>
      </c>
      <c r="F5" s="173" t="s">
        <v>232</v>
      </c>
      <c r="G5" s="173" t="s">
        <v>391</v>
      </c>
      <c r="H5" s="173" t="s">
        <v>16</v>
      </c>
      <c r="I5" s="173" t="s">
        <v>73</v>
      </c>
      <c r="J5" s="173" t="s">
        <v>247</v>
      </c>
      <c r="K5" s="173" t="s">
        <v>392</v>
      </c>
      <c r="L5" s="173" t="s">
        <v>83</v>
      </c>
      <c r="M5" s="173" t="s">
        <v>442</v>
      </c>
      <c r="N5" s="173" t="s">
        <v>393</v>
      </c>
      <c r="O5" s="173" t="s">
        <v>17</v>
      </c>
      <c r="P5" s="173" t="s">
        <v>966</v>
      </c>
      <c r="Q5" s="57" t="s">
        <v>890</v>
      </c>
      <c r="R5" s="173" t="s">
        <v>79</v>
      </c>
      <c r="S5" s="251"/>
      <c r="T5" s="249"/>
      <c r="U5" s="251"/>
      <c r="V5" s="251"/>
    </row>
    <row r="6" spans="1:22" ht="22.9" customHeight="1">
      <c r="A6" s="173" t="s">
        <v>237</v>
      </c>
      <c r="B6" s="67">
        <v>43600</v>
      </c>
      <c r="C6" s="67">
        <v>21641</v>
      </c>
      <c r="D6" s="67">
        <v>200</v>
      </c>
      <c r="E6" s="67">
        <v>20834</v>
      </c>
      <c r="F6" s="67">
        <v>3484</v>
      </c>
      <c r="G6" s="67">
        <v>3016</v>
      </c>
      <c r="H6" s="67">
        <v>397</v>
      </c>
      <c r="I6" s="67">
        <v>0</v>
      </c>
      <c r="J6" s="67">
        <v>0</v>
      </c>
      <c r="K6" s="67">
        <v>0</v>
      </c>
      <c r="L6" s="67">
        <v>0</v>
      </c>
      <c r="M6" s="67">
        <v>-9384</v>
      </c>
      <c r="N6" s="67">
        <v>3094</v>
      </c>
      <c r="O6" s="67">
        <v>0</v>
      </c>
      <c r="P6" s="67">
        <v>0</v>
      </c>
      <c r="Q6" s="67">
        <v>0</v>
      </c>
      <c r="R6" s="67">
        <v>0</v>
      </c>
      <c r="S6" s="67">
        <v>65241</v>
      </c>
      <c r="T6" s="67">
        <v>62418</v>
      </c>
      <c r="U6" s="67">
        <v>2823</v>
      </c>
      <c r="V6" s="67">
        <v>2823</v>
      </c>
    </row>
    <row r="7" spans="1:22" ht="22.9" customHeight="1">
      <c r="A7" s="21" t="s">
        <v>213</v>
      </c>
      <c r="B7" s="67">
        <v>5102</v>
      </c>
      <c r="C7" s="67">
        <v>60</v>
      </c>
      <c r="D7" s="67">
        <v>0</v>
      </c>
      <c r="E7" s="67">
        <v>352</v>
      </c>
      <c r="F7" s="67">
        <v>0</v>
      </c>
      <c r="G7" s="67">
        <v>0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  <c r="M7" s="67">
        <v>-292</v>
      </c>
      <c r="N7" s="67">
        <v>0</v>
      </c>
      <c r="O7" s="67">
        <v>0</v>
      </c>
      <c r="P7" s="67">
        <v>0</v>
      </c>
      <c r="Q7" s="67">
        <v>0</v>
      </c>
      <c r="R7" s="67">
        <v>0</v>
      </c>
      <c r="S7" s="67">
        <v>5162</v>
      </c>
      <c r="T7" s="67">
        <v>5156</v>
      </c>
      <c r="U7" s="67">
        <v>6</v>
      </c>
      <c r="V7" s="67">
        <v>6</v>
      </c>
    </row>
    <row r="8" spans="1:22" ht="22.9" customHeight="1">
      <c r="A8" s="21" t="s">
        <v>84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</v>
      </c>
      <c r="V8" s="67">
        <v>0</v>
      </c>
    </row>
    <row r="9" spans="1:22" ht="22.9" customHeight="1">
      <c r="A9" s="21" t="s">
        <v>85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</v>
      </c>
      <c r="T9" s="67">
        <v>0</v>
      </c>
      <c r="U9" s="67">
        <v>0</v>
      </c>
      <c r="V9" s="67">
        <v>0</v>
      </c>
    </row>
    <row r="10" spans="1:22" ht="22.9" customHeight="1">
      <c r="A10" s="21" t="s">
        <v>195</v>
      </c>
      <c r="B10" s="67">
        <v>5102</v>
      </c>
      <c r="C10" s="67">
        <v>53</v>
      </c>
      <c r="D10" s="67">
        <v>0</v>
      </c>
      <c r="E10" s="67">
        <v>346</v>
      </c>
      <c r="F10" s="67">
        <v>0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-1</v>
      </c>
      <c r="M10" s="67">
        <v>-292</v>
      </c>
      <c r="N10" s="67">
        <v>0</v>
      </c>
      <c r="O10" s="67">
        <v>0</v>
      </c>
      <c r="P10" s="67">
        <v>0</v>
      </c>
      <c r="Q10" s="67">
        <v>0</v>
      </c>
      <c r="R10" s="67">
        <v>0</v>
      </c>
      <c r="S10" s="67">
        <v>5155</v>
      </c>
      <c r="T10" s="67">
        <v>5155</v>
      </c>
      <c r="U10" s="67">
        <v>0</v>
      </c>
      <c r="V10" s="67">
        <v>0</v>
      </c>
    </row>
    <row r="11" spans="1:22" ht="22.9" customHeight="1">
      <c r="A11" s="21" t="s">
        <v>86</v>
      </c>
      <c r="B11" s="67">
        <v>0</v>
      </c>
      <c r="C11" s="67">
        <v>0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0</v>
      </c>
      <c r="O11" s="67">
        <v>0</v>
      </c>
      <c r="P11" s="67">
        <v>0</v>
      </c>
      <c r="Q11" s="67">
        <v>0</v>
      </c>
      <c r="R11" s="67">
        <v>0</v>
      </c>
      <c r="S11" s="67">
        <v>0</v>
      </c>
      <c r="T11" s="67">
        <v>0</v>
      </c>
      <c r="U11" s="67">
        <v>0</v>
      </c>
      <c r="V11" s="67">
        <v>0</v>
      </c>
    </row>
    <row r="12" spans="1:22" ht="22.9" customHeight="1">
      <c r="A12" s="21" t="s">
        <v>87</v>
      </c>
      <c r="B12" s="67">
        <v>0</v>
      </c>
      <c r="C12" s="67">
        <v>0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0</v>
      </c>
      <c r="O12" s="67">
        <v>0</v>
      </c>
      <c r="P12" s="67">
        <v>0</v>
      </c>
      <c r="Q12" s="67">
        <v>0</v>
      </c>
      <c r="R12" s="67">
        <v>0</v>
      </c>
      <c r="S12" s="67">
        <v>0</v>
      </c>
      <c r="T12" s="67">
        <v>0</v>
      </c>
      <c r="U12" s="67">
        <v>0</v>
      </c>
      <c r="V12" s="67">
        <v>0</v>
      </c>
    </row>
    <row r="13" spans="1:22" ht="22.9" customHeight="1">
      <c r="A13" s="21" t="s">
        <v>88</v>
      </c>
      <c r="B13" s="67">
        <v>0</v>
      </c>
      <c r="C13" s="67">
        <v>6</v>
      </c>
      <c r="D13" s="67">
        <v>0</v>
      </c>
      <c r="E13" s="67">
        <v>6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0</v>
      </c>
      <c r="O13" s="67">
        <v>0</v>
      </c>
      <c r="P13" s="67">
        <v>0</v>
      </c>
      <c r="Q13" s="67">
        <v>0</v>
      </c>
      <c r="R13" s="67">
        <v>0</v>
      </c>
      <c r="S13" s="67">
        <v>6</v>
      </c>
      <c r="T13" s="67">
        <v>0</v>
      </c>
      <c r="U13" s="67">
        <v>6</v>
      </c>
      <c r="V13" s="67">
        <v>6</v>
      </c>
    </row>
    <row r="14" spans="1:22" ht="22.9" customHeight="1">
      <c r="A14" s="21" t="s">
        <v>89</v>
      </c>
      <c r="B14" s="67">
        <v>0</v>
      </c>
      <c r="C14" s="67">
        <v>0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0</v>
      </c>
      <c r="Q14" s="67">
        <v>0</v>
      </c>
      <c r="R14" s="67">
        <v>0</v>
      </c>
      <c r="S14" s="67">
        <v>0</v>
      </c>
      <c r="T14" s="67">
        <v>0</v>
      </c>
      <c r="U14" s="67">
        <v>0</v>
      </c>
      <c r="V14" s="67">
        <v>0</v>
      </c>
    </row>
    <row r="15" spans="1:22" ht="22.9" customHeight="1">
      <c r="A15" s="21" t="s">
        <v>90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</row>
    <row r="16" spans="1:22" ht="22.9" customHeight="1">
      <c r="A16" s="21" t="s">
        <v>91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</row>
    <row r="17" spans="1:22" ht="22.9" customHeight="1">
      <c r="A17" s="21" t="s">
        <v>92</v>
      </c>
      <c r="B17" s="67">
        <v>0</v>
      </c>
      <c r="C17" s="67">
        <v>0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0</v>
      </c>
      <c r="O17" s="67">
        <v>0</v>
      </c>
      <c r="P17" s="67">
        <v>0</v>
      </c>
      <c r="Q17" s="67">
        <v>0</v>
      </c>
      <c r="R17" s="67">
        <v>0</v>
      </c>
      <c r="S17" s="67">
        <v>0</v>
      </c>
      <c r="T17" s="67">
        <v>0</v>
      </c>
      <c r="U17" s="67">
        <v>0</v>
      </c>
      <c r="V17" s="67">
        <v>0</v>
      </c>
    </row>
    <row r="18" spans="1:22" ht="22.9" customHeight="1">
      <c r="A18" s="21" t="s">
        <v>18</v>
      </c>
      <c r="B18" s="67">
        <v>0</v>
      </c>
      <c r="C18" s="67">
        <v>0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0</v>
      </c>
      <c r="O18" s="67">
        <v>0</v>
      </c>
      <c r="P18" s="67">
        <v>0</v>
      </c>
      <c r="Q18" s="67">
        <v>0</v>
      </c>
      <c r="R18" s="67">
        <v>0</v>
      </c>
      <c r="S18" s="67">
        <v>0</v>
      </c>
      <c r="T18" s="67">
        <v>0</v>
      </c>
      <c r="U18" s="67">
        <v>0</v>
      </c>
      <c r="V18" s="67">
        <v>0</v>
      </c>
    </row>
    <row r="19" spans="1:22" ht="22.9" customHeight="1">
      <c r="A19" s="21" t="s">
        <v>93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</row>
    <row r="20" spans="1:22" ht="22.9" customHeight="1">
      <c r="A20" s="21" t="s">
        <v>94</v>
      </c>
      <c r="B20" s="67">
        <v>0</v>
      </c>
      <c r="C20" s="67">
        <v>0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</row>
    <row r="21" spans="1:22" ht="22.9" customHeight="1">
      <c r="A21" s="21" t="s">
        <v>490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</row>
    <row r="22" spans="1:22" ht="22.9" customHeight="1">
      <c r="A22" s="21" t="s">
        <v>95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</row>
    <row r="23" spans="1:22" ht="22.9" customHeight="1">
      <c r="A23" s="21" t="s">
        <v>96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</row>
    <row r="24" spans="1:22" ht="22.9" customHeight="1">
      <c r="A24" s="21" t="s">
        <v>97</v>
      </c>
      <c r="B24" s="67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</row>
    <row r="25" spans="1:22" ht="22.9" customHeight="1">
      <c r="A25" s="21" t="s">
        <v>196</v>
      </c>
      <c r="B25" s="67">
        <v>0</v>
      </c>
      <c r="C25" s="67">
        <v>0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0</v>
      </c>
      <c r="O25" s="67">
        <v>0</v>
      </c>
      <c r="P25" s="67">
        <v>0</v>
      </c>
      <c r="Q25" s="67">
        <v>0</v>
      </c>
      <c r="R25" s="67">
        <v>0</v>
      </c>
      <c r="S25" s="67">
        <v>0</v>
      </c>
      <c r="T25" s="67">
        <v>0</v>
      </c>
      <c r="U25" s="67">
        <v>0</v>
      </c>
      <c r="V25" s="67">
        <v>0</v>
      </c>
    </row>
    <row r="26" spans="1:22" ht="22.9" customHeight="1">
      <c r="A26" s="21" t="s">
        <v>98</v>
      </c>
      <c r="B26" s="67">
        <v>0</v>
      </c>
      <c r="C26" s="67">
        <v>0</v>
      </c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0</v>
      </c>
      <c r="Q26" s="67">
        <v>0</v>
      </c>
      <c r="R26" s="67">
        <v>0</v>
      </c>
      <c r="S26" s="67">
        <v>0</v>
      </c>
      <c r="T26" s="67">
        <v>0</v>
      </c>
      <c r="U26" s="67">
        <v>0</v>
      </c>
      <c r="V26" s="67">
        <v>0</v>
      </c>
    </row>
    <row r="27" spans="1:22" ht="22.9" customHeight="1">
      <c r="A27" s="21" t="s">
        <v>99</v>
      </c>
      <c r="B27" s="67">
        <v>0</v>
      </c>
      <c r="C27" s="67">
        <v>0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0</v>
      </c>
      <c r="O27" s="67">
        <v>0</v>
      </c>
      <c r="P27" s="67">
        <v>0</v>
      </c>
      <c r="Q27" s="67">
        <v>0</v>
      </c>
      <c r="R27" s="67">
        <v>0</v>
      </c>
      <c r="S27" s="67">
        <v>0</v>
      </c>
      <c r="T27" s="67">
        <v>0</v>
      </c>
      <c r="U27" s="67">
        <v>0</v>
      </c>
      <c r="V27" s="67">
        <v>0</v>
      </c>
    </row>
    <row r="28" spans="1:22" ht="22.9" customHeight="1">
      <c r="A28" s="21" t="s">
        <v>100</v>
      </c>
      <c r="B28" s="67">
        <v>0</v>
      </c>
      <c r="C28" s="67">
        <v>1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1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1</v>
      </c>
      <c r="T28" s="67">
        <v>1</v>
      </c>
      <c r="U28" s="67">
        <v>0</v>
      </c>
      <c r="V28" s="67">
        <v>0</v>
      </c>
    </row>
    <row r="29" spans="1:22" ht="22.9" customHeight="1">
      <c r="A29" s="21" t="s">
        <v>655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</row>
    <row r="30" spans="1:22" ht="22.9" customHeight="1">
      <c r="A30" s="21" t="s">
        <v>101</v>
      </c>
      <c r="B30" s="67">
        <v>0</v>
      </c>
      <c r="C30" s="67">
        <v>0</v>
      </c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0</v>
      </c>
      <c r="O30" s="67">
        <v>0</v>
      </c>
      <c r="P30" s="67">
        <v>0</v>
      </c>
      <c r="Q30" s="67">
        <v>0</v>
      </c>
      <c r="R30" s="67">
        <v>0</v>
      </c>
      <c r="S30" s="67">
        <v>0</v>
      </c>
      <c r="T30" s="67">
        <v>0</v>
      </c>
      <c r="U30" s="67">
        <v>0</v>
      </c>
      <c r="V30" s="67">
        <v>0</v>
      </c>
    </row>
    <row r="31" spans="1:22" ht="22.9" customHeight="1">
      <c r="A31" s="21" t="s">
        <v>491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</row>
    <row r="32" spans="1:22" ht="22.9" customHeight="1">
      <c r="A32" s="21" t="s">
        <v>492</v>
      </c>
      <c r="B32" s="67">
        <v>0</v>
      </c>
      <c r="C32" s="67">
        <v>0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0</v>
      </c>
      <c r="O32" s="67">
        <v>0</v>
      </c>
      <c r="P32" s="67">
        <v>0</v>
      </c>
      <c r="Q32" s="67">
        <v>0</v>
      </c>
      <c r="R32" s="67">
        <v>0</v>
      </c>
      <c r="S32" s="67">
        <v>0</v>
      </c>
      <c r="T32" s="67">
        <v>0</v>
      </c>
      <c r="U32" s="67">
        <v>0</v>
      </c>
      <c r="V32" s="67">
        <v>0</v>
      </c>
    </row>
    <row r="33" spans="1:22" ht="22.9" customHeight="1">
      <c r="A33" s="21" t="s">
        <v>102</v>
      </c>
      <c r="B33" s="67">
        <v>0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</row>
    <row r="34" spans="1:22" ht="22.9" customHeight="1">
      <c r="A34" s="21" t="s">
        <v>656</v>
      </c>
      <c r="B34" s="67">
        <v>0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</row>
    <row r="35" spans="1:22" ht="22.9" customHeight="1">
      <c r="A35" s="21" t="s">
        <v>657</v>
      </c>
      <c r="B35" s="67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</row>
    <row r="36" spans="1:22" ht="22.9" customHeight="1">
      <c r="A36" s="21" t="s">
        <v>658</v>
      </c>
      <c r="B36" s="67">
        <v>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</row>
    <row r="37" spans="1:22" ht="22.9" customHeight="1">
      <c r="A37" s="21" t="s">
        <v>659</v>
      </c>
      <c r="B37" s="67">
        <v>0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</row>
    <row r="38" spans="1:22" ht="22.9" customHeight="1">
      <c r="A38" s="21" t="s">
        <v>662</v>
      </c>
      <c r="B38" s="67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</row>
    <row r="39" spans="1:22" ht="22.9" customHeight="1">
      <c r="A39" s="21" t="s">
        <v>665</v>
      </c>
      <c r="B39" s="67">
        <v>0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</row>
    <row r="40" spans="1:22" ht="22.9" customHeight="1">
      <c r="A40" s="21" t="s">
        <v>666</v>
      </c>
      <c r="B40" s="67">
        <v>0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</row>
    <row r="41" spans="1:22" ht="22.9" customHeight="1">
      <c r="A41" s="21" t="s">
        <v>667</v>
      </c>
      <c r="B41" s="67">
        <v>0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</row>
    <row r="42" spans="1:22" ht="22.9" customHeight="1">
      <c r="A42" s="21" t="s">
        <v>668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</row>
    <row r="43" spans="1:22" ht="22.9" customHeight="1">
      <c r="A43" s="21" t="s">
        <v>669</v>
      </c>
      <c r="B43" s="67">
        <v>0</v>
      </c>
      <c r="C43" s="67">
        <v>0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0</v>
      </c>
      <c r="P43" s="67">
        <v>0</v>
      </c>
      <c r="Q43" s="67">
        <v>0</v>
      </c>
      <c r="R43" s="67">
        <v>0</v>
      </c>
      <c r="S43" s="67">
        <v>0</v>
      </c>
      <c r="T43" s="67">
        <v>0</v>
      </c>
      <c r="U43" s="67">
        <v>0</v>
      </c>
      <c r="V43" s="67">
        <v>0</v>
      </c>
    </row>
    <row r="44" spans="1:22" ht="22.9" customHeight="1">
      <c r="A44" s="21" t="s">
        <v>670</v>
      </c>
      <c r="B44" s="67">
        <v>0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0</v>
      </c>
      <c r="T44" s="67">
        <v>0</v>
      </c>
      <c r="U44" s="67">
        <v>0</v>
      </c>
      <c r="V44" s="67">
        <v>0</v>
      </c>
    </row>
    <row r="45" spans="1:22" ht="22.9" customHeight="1">
      <c r="A45" s="21" t="s">
        <v>671</v>
      </c>
      <c r="B45" s="67">
        <v>0</v>
      </c>
      <c r="C45" s="67">
        <v>0</v>
      </c>
      <c r="D45" s="67">
        <v>0</v>
      </c>
      <c r="E45" s="67">
        <v>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67">
        <v>0</v>
      </c>
      <c r="O45" s="67">
        <v>0</v>
      </c>
      <c r="P45" s="67">
        <v>0</v>
      </c>
      <c r="Q45" s="67">
        <v>0</v>
      </c>
      <c r="R45" s="67">
        <v>0</v>
      </c>
      <c r="S45" s="67">
        <v>0</v>
      </c>
      <c r="T45" s="67">
        <v>0</v>
      </c>
      <c r="U45" s="67">
        <v>0</v>
      </c>
      <c r="V45" s="67">
        <v>0</v>
      </c>
    </row>
    <row r="46" spans="1:22" ht="22.9" customHeight="1">
      <c r="A46" s="21" t="s">
        <v>672</v>
      </c>
      <c r="B46" s="67">
        <v>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</row>
    <row r="47" spans="1:22" ht="22.9" customHeight="1">
      <c r="A47" s="21" t="s">
        <v>673</v>
      </c>
      <c r="B47" s="67">
        <v>0</v>
      </c>
      <c r="C47" s="67">
        <v>0</v>
      </c>
      <c r="D47" s="67">
        <v>0</v>
      </c>
      <c r="E47" s="67">
        <v>0</v>
      </c>
      <c r="F47" s="67">
        <v>0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67">
        <v>0</v>
      </c>
      <c r="P47" s="67">
        <v>0</v>
      </c>
      <c r="Q47" s="67">
        <v>0</v>
      </c>
      <c r="R47" s="67">
        <v>0</v>
      </c>
      <c r="S47" s="67">
        <v>0</v>
      </c>
      <c r="T47" s="67">
        <v>0</v>
      </c>
      <c r="U47" s="67">
        <v>0</v>
      </c>
      <c r="V47" s="67">
        <v>0</v>
      </c>
    </row>
    <row r="48" spans="1:22" ht="22.9" customHeight="1">
      <c r="A48" s="21" t="s">
        <v>674</v>
      </c>
      <c r="B48" s="67">
        <v>0</v>
      </c>
      <c r="C48" s="67">
        <v>0</v>
      </c>
      <c r="D48" s="67">
        <v>0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0</v>
      </c>
      <c r="R48" s="67">
        <v>0</v>
      </c>
      <c r="S48" s="67">
        <v>0</v>
      </c>
      <c r="T48" s="67">
        <v>0</v>
      </c>
      <c r="U48" s="67">
        <v>0</v>
      </c>
      <c r="V48" s="67">
        <v>0</v>
      </c>
    </row>
    <row r="49" spans="1:22" ht="22.9" customHeight="1">
      <c r="A49" s="21" t="s">
        <v>675</v>
      </c>
      <c r="B49" s="67">
        <v>0</v>
      </c>
      <c r="C49" s="67">
        <v>0</v>
      </c>
      <c r="D49" s="67">
        <v>0</v>
      </c>
      <c r="E49" s="67">
        <v>0</v>
      </c>
      <c r="F49" s="67">
        <v>0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67">
        <v>0</v>
      </c>
      <c r="P49" s="67">
        <v>0</v>
      </c>
      <c r="Q49" s="67">
        <v>0</v>
      </c>
      <c r="R49" s="67">
        <v>0</v>
      </c>
      <c r="S49" s="67">
        <v>0</v>
      </c>
      <c r="T49" s="67">
        <v>0</v>
      </c>
      <c r="U49" s="67">
        <v>0</v>
      </c>
      <c r="V49" s="67">
        <v>0</v>
      </c>
    </row>
    <row r="50" spans="1:22" ht="22.9" customHeight="1">
      <c r="A50" s="21" t="s">
        <v>676</v>
      </c>
      <c r="B50" s="67">
        <v>0</v>
      </c>
      <c r="C50" s="67">
        <v>0</v>
      </c>
      <c r="D50" s="67">
        <v>0</v>
      </c>
      <c r="E50" s="67">
        <v>0</v>
      </c>
      <c r="F50" s="67">
        <v>0</v>
      </c>
      <c r="G50" s="67">
        <v>0</v>
      </c>
      <c r="H50" s="67">
        <v>0</v>
      </c>
      <c r="I50" s="67">
        <v>0</v>
      </c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67">
        <v>0</v>
      </c>
      <c r="P50" s="67">
        <v>0</v>
      </c>
      <c r="Q50" s="67">
        <v>0</v>
      </c>
      <c r="R50" s="67">
        <v>0</v>
      </c>
      <c r="S50" s="67">
        <v>0</v>
      </c>
      <c r="T50" s="67">
        <v>0</v>
      </c>
      <c r="U50" s="67">
        <v>0</v>
      </c>
      <c r="V50" s="67">
        <v>0</v>
      </c>
    </row>
    <row r="51" spans="1:22" ht="22.9" customHeight="1">
      <c r="A51" s="21" t="s">
        <v>677</v>
      </c>
      <c r="B51" s="67">
        <v>0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0</v>
      </c>
      <c r="T51" s="67">
        <v>0</v>
      </c>
      <c r="U51" s="67">
        <v>0</v>
      </c>
      <c r="V51" s="67">
        <v>0</v>
      </c>
    </row>
    <row r="52" spans="1:22" ht="22.9" customHeight="1">
      <c r="A52" s="21" t="s">
        <v>678</v>
      </c>
      <c r="B52" s="67">
        <v>0</v>
      </c>
      <c r="C52" s="67">
        <v>0</v>
      </c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</row>
    <row r="53" spans="1:22" ht="22.9" customHeight="1">
      <c r="A53" s="21" t="s">
        <v>679</v>
      </c>
      <c r="B53" s="67">
        <v>0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</row>
    <row r="54" spans="1:22" ht="22.9" customHeight="1">
      <c r="A54" s="21" t="s">
        <v>680</v>
      </c>
      <c r="B54" s="67">
        <v>0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</row>
    <row r="55" spans="1:22" ht="22.9" customHeight="1">
      <c r="A55" s="21" t="s">
        <v>681</v>
      </c>
      <c r="B55" s="67">
        <v>0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</row>
    <row r="56" spans="1:22" ht="22.9" customHeight="1">
      <c r="A56" s="21" t="s">
        <v>682</v>
      </c>
      <c r="B56" s="67">
        <v>0</v>
      </c>
      <c r="C56" s="67">
        <v>0</v>
      </c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0</v>
      </c>
      <c r="O56" s="67">
        <v>0</v>
      </c>
      <c r="P56" s="67">
        <v>0</v>
      </c>
      <c r="Q56" s="67">
        <v>0</v>
      </c>
      <c r="R56" s="67">
        <v>0</v>
      </c>
      <c r="S56" s="67">
        <v>0</v>
      </c>
      <c r="T56" s="67">
        <v>0</v>
      </c>
      <c r="U56" s="67">
        <v>0</v>
      </c>
      <c r="V56" s="67">
        <v>0</v>
      </c>
    </row>
    <row r="57" spans="1:22" ht="22.9" customHeight="1">
      <c r="A57" s="21" t="s">
        <v>683</v>
      </c>
      <c r="B57" s="67">
        <v>0</v>
      </c>
      <c r="C57" s="67">
        <v>0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</row>
    <row r="58" spans="1:22" ht="22.9" customHeight="1">
      <c r="A58" s="21" t="s">
        <v>214</v>
      </c>
      <c r="B58" s="67">
        <v>0</v>
      </c>
      <c r="C58" s="67">
        <v>0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</row>
    <row r="59" spans="1:22" ht="22.9" customHeight="1">
      <c r="A59" s="21" t="s">
        <v>103</v>
      </c>
      <c r="B59" s="67">
        <v>0</v>
      </c>
      <c r="C59" s="67">
        <v>0</v>
      </c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</row>
    <row r="60" spans="1:22" ht="22.9" customHeight="1">
      <c r="A60" s="21" t="s">
        <v>104</v>
      </c>
      <c r="B60" s="67">
        <v>0</v>
      </c>
      <c r="C60" s="67">
        <v>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</row>
    <row r="61" spans="1:22" ht="22.9" customHeight="1">
      <c r="A61" s="21" t="s">
        <v>105</v>
      </c>
      <c r="B61" s="67">
        <v>0</v>
      </c>
      <c r="C61" s="67">
        <v>0</v>
      </c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</row>
    <row r="62" spans="1:22" ht="22.9" customHeight="1">
      <c r="A62" s="21" t="s">
        <v>106</v>
      </c>
      <c r="B62" s="67">
        <v>0</v>
      </c>
      <c r="C62" s="67">
        <v>0</v>
      </c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</row>
    <row r="63" spans="1:22" ht="22.9" customHeight="1">
      <c r="A63" s="21" t="s">
        <v>107</v>
      </c>
      <c r="B63" s="67">
        <v>0</v>
      </c>
      <c r="C63" s="67">
        <v>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</row>
    <row r="64" spans="1:22" ht="22.9" customHeight="1">
      <c r="A64" s="21" t="s">
        <v>684</v>
      </c>
      <c r="B64" s="67">
        <v>0</v>
      </c>
      <c r="C64" s="67">
        <v>0</v>
      </c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</row>
    <row r="65" spans="1:22" ht="22.9" customHeight="1">
      <c r="A65" s="21" t="s">
        <v>108</v>
      </c>
      <c r="B65" s="67">
        <v>0</v>
      </c>
      <c r="C65" s="67">
        <v>0</v>
      </c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</row>
    <row r="66" spans="1:22" ht="22.9" customHeight="1">
      <c r="A66" s="21" t="s">
        <v>215</v>
      </c>
      <c r="B66" s="67">
        <v>0</v>
      </c>
      <c r="C66" s="67">
        <v>0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0</v>
      </c>
      <c r="O66" s="67">
        <v>0</v>
      </c>
      <c r="P66" s="67">
        <v>0</v>
      </c>
      <c r="Q66" s="67">
        <v>0</v>
      </c>
      <c r="R66" s="67">
        <v>0</v>
      </c>
      <c r="S66" s="67">
        <v>0</v>
      </c>
      <c r="T66" s="67">
        <v>0</v>
      </c>
      <c r="U66" s="67">
        <v>0</v>
      </c>
      <c r="V66" s="67">
        <v>0</v>
      </c>
    </row>
    <row r="67" spans="1:22" ht="22.9" customHeight="1">
      <c r="A67" s="21" t="s">
        <v>685</v>
      </c>
      <c r="B67" s="67">
        <v>0</v>
      </c>
      <c r="C67" s="67">
        <v>0</v>
      </c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</row>
    <row r="68" spans="1:22" ht="22.9" customHeight="1">
      <c r="A68" s="21" t="s">
        <v>109</v>
      </c>
      <c r="B68" s="67">
        <v>0</v>
      </c>
      <c r="C68" s="67">
        <v>0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0</v>
      </c>
      <c r="O68" s="67">
        <v>0</v>
      </c>
      <c r="P68" s="67">
        <v>0</v>
      </c>
      <c r="Q68" s="67">
        <v>0</v>
      </c>
      <c r="R68" s="67">
        <v>0</v>
      </c>
      <c r="S68" s="67">
        <v>0</v>
      </c>
      <c r="T68" s="67">
        <v>0</v>
      </c>
      <c r="U68" s="67">
        <v>0</v>
      </c>
      <c r="V68" s="67">
        <v>0</v>
      </c>
    </row>
    <row r="69" spans="1:22" ht="22.9" customHeight="1">
      <c r="A69" s="21" t="s">
        <v>216</v>
      </c>
      <c r="B69" s="67">
        <v>13096</v>
      </c>
      <c r="C69" s="67">
        <v>-1923</v>
      </c>
      <c r="D69" s="67">
        <v>0</v>
      </c>
      <c r="E69" s="67">
        <v>25</v>
      </c>
      <c r="F69" s="67">
        <v>63</v>
      </c>
      <c r="G69" s="67">
        <v>327</v>
      </c>
      <c r="H69" s="67">
        <v>0</v>
      </c>
      <c r="I69" s="67">
        <v>0</v>
      </c>
      <c r="J69" s="67">
        <v>0</v>
      </c>
      <c r="K69" s="67">
        <v>0</v>
      </c>
      <c r="L69" s="67">
        <v>-499</v>
      </c>
      <c r="M69" s="67">
        <v>-1839</v>
      </c>
      <c r="N69" s="67">
        <v>0</v>
      </c>
      <c r="O69" s="67">
        <v>0</v>
      </c>
      <c r="P69" s="67">
        <v>0</v>
      </c>
      <c r="Q69" s="67">
        <v>0</v>
      </c>
      <c r="R69" s="67">
        <v>0</v>
      </c>
      <c r="S69" s="67">
        <v>11173</v>
      </c>
      <c r="T69" s="67">
        <v>11115</v>
      </c>
      <c r="U69" s="67">
        <v>58</v>
      </c>
      <c r="V69" s="67">
        <v>58</v>
      </c>
    </row>
    <row r="70" spans="1:22" ht="22.9" customHeight="1">
      <c r="A70" s="21" t="s">
        <v>110</v>
      </c>
      <c r="B70" s="67">
        <v>0</v>
      </c>
      <c r="C70" s="67">
        <v>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</row>
    <row r="71" spans="1:22" ht="22.9" customHeight="1">
      <c r="A71" s="21" t="s">
        <v>111</v>
      </c>
      <c r="B71" s="67">
        <v>37</v>
      </c>
      <c r="C71" s="67">
        <v>42</v>
      </c>
      <c r="D71" s="67">
        <v>0</v>
      </c>
      <c r="E71" s="67">
        <v>0</v>
      </c>
      <c r="F71" s="67">
        <v>42</v>
      </c>
      <c r="G71" s="67">
        <v>37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-37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79</v>
      </c>
      <c r="T71" s="67">
        <v>42</v>
      </c>
      <c r="U71" s="67">
        <v>37</v>
      </c>
      <c r="V71" s="67">
        <v>37</v>
      </c>
    </row>
    <row r="72" spans="1:22" ht="22.9" customHeight="1">
      <c r="A72" s="21" t="s">
        <v>112</v>
      </c>
      <c r="B72" s="67">
        <v>0</v>
      </c>
      <c r="C72" s="67">
        <v>0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</row>
    <row r="73" spans="1:22" ht="22.9" customHeight="1">
      <c r="A73" s="21" t="s">
        <v>113</v>
      </c>
      <c r="B73" s="67">
        <v>2</v>
      </c>
      <c r="C73" s="67">
        <v>11</v>
      </c>
      <c r="D73" s="67">
        <v>0</v>
      </c>
      <c r="E73" s="67">
        <v>0</v>
      </c>
      <c r="F73" s="67">
        <v>11</v>
      </c>
      <c r="G73" s="67">
        <v>2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-2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13</v>
      </c>
      <c r="T73" s="67">
        <v>2</v>
      </c>
      <c r="U73" s="67">
        <v>11</v>
      </c>
      <c r="V73" s="67">
        <v>11</v>
      </c>
    </row>
    <row r="74" spans="1:22" ht="22.9" customHeight="1">
      <c r="A74" s="21" t="s">
        <v>114</v>
      </c>
      <c r="B74" s="67">
        <v>13057</v>
      </c>
      <c r="C74" s="67">
        <v>-1976</v>
      </c>
      <c r="D74" s="67">
        <v>0</v>
      </c>
      <c r="E74" s="67">
        <v>25</v>
      </c>
      <c r="F74" s="67">
        <v>10</v>
      </c>
      <c r="G74" s="67">
        <v>288</v>
      </c>
      <c r="H74" s="67">
        <v>0</v>
      </c>
      <c r="I74" s="67">
        <v>0</v>
      </c>
      <c r="J74" s="67">
        <v>0</v>
      </c>
      <c r="K74" s="67">
        <v>0</v>
      </c>
      <c r="L74" s="67">
        <v>-499</v>
      </c>
      <c r="M74" s="67">
        <v>-1800</v>
      </c>
      <c r="N74" s="67">
        <v>0</v>
      </c>
      <c r="O74" s="67">
        <v>0</v>
      </c>
      <c r="P74" s="67">
        <v>0</v>
      </c>
      <c r="Q74" s="67">
        <v>0</v>
      </c>
      <c r="R74" s="67">
        <v>0</v>
      </c>
      <c r="S74" s="67">
        <v>11081</v>
      </c>
      <c r="T74" s="67">
        <v>11071</v>
      </c>
      <c r="U74" s="67">
        <v>10</v>
      </c>
      <c r="V74" s="67">
        <v>10</v>
      </c>
    </row>
    <row r="75" spans="1:22" ht="22.9" customHeight="1">
      <c r="A75" s="21" t="s">
        <v>115</v>
      </c>
      <c r="B75" s="67">
        <v>0</v>
      </c>
      <c r="C75" s="67">
        <v>0</v>
      </c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</row>
    <row r="76" spans="1:22" ht="22.9" customHeight="1">
      <c r="A76" s="21" t="s">
        <v>116</v>
      </c>
      <c r="B76" s="67">
        <v>0</v>
      </c>
      <c r="C76" s="67">
        <v>0</v>
      </c>
      <c r="D76" s="67">
        <v>0</v>
      </c>
      <c r="E76" s="67">
        <v>0</v>
      </c>
      <c r="F76" s="67">
        <v>0</v>
      </c>
      <c r="G76" s="67">
        <v>0</v>
      </c>
      <c r="H76" s="67">
        <v>0</v>
      </c>
      <c r="I76" s="67">
        <v>0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</row>
    <row r="77" spans="1:22" ht="22.9" customHeight="1">
      <c r="A77" s="21" t="s">
        <v>117</v>
      </c>
      <c r="B77" s="67">
        <v>0</v>
      </c>
      <c r="C77" s="67">
        <v>0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</row>
    <row r="78" spans="1:22" ht="22.9" customHeight="1">
      <c r="A78" s="21" t="s">
        <v>394</v>
      </c>
      <c r="B78" s="67">
        <v>0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</row>
    <row r="79" spans="1:22" ht="22.9" customHeight="1">
      <c r="A79" s="21" t="s">
        <v>118</v>
      </c>
      <c r="B79" s="67">
        <v>0</v>
      </c>
      <c r="C79" s="67">
        <v>0</v>
      </c>
      <c r="D79" s="67">
        <v>0</v>
      </c>
      <c r="E79" s="67">
        <v>0</v>
      </c>
      <c r="F79" s="67">
        <v>0</v>
      </c>
      <c r="G79" s="67">
        <v>0</v>
      </c>
      <c r="H79" s="67">
        <v>0</v>
      </c>
      <c r="I79" s="67">
        <v>0</v>
      </c>
      <c r="J79" s="67">
        <v>0</v>
      </c>
      <c r="K79" s="67">
        <v>0</v>
      </c>
      <c r="L79" s="67">
        <v>0</v>
      </c>
      <c r="M79" s="67">
        <v>0</v>
      </c>
      <c r="N79" s="67">
        <v>0</v>
      </c>
      <c r="O79" s="67">
        <v>0</v>
      </c>
      <c r="P79" s="67">
        <v>0</v>
      </c>
      <c r="Q79" s="67">
        <v>0</v>
      </c>
      <c r="R79" s="67">
        <v>0</v>
      </c>
      <c r="S79" s="67">
        <v>0</v>
      </c>
      <c r="T79" s="67">
        <v>0</v>
      </c>
      <c r="U79" s="67">
        <v>0</v>
      </c>
      <c r="V79" s="67">
        <v>0</v>
      </c>
    </row>
    <row r="80" spans="1:22" ht="22.9" customHeight="1">
      <c r="A80" s="21" t="s">
        <v>493</v>
      </c>
      <c r="B80" s="67">
        <v>320</v>
      </c>
      <c r="C80" s="67">
        <v>30</v>
      </c>
      <c r="D80" s="67">
        <v>0</v>
      </c>
      <c r="E80" s="67">
        <v>30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350</v>
      </c>
      <c r="T80" s="67">
        <v>350</v>
      </c>
      <c r="U80" s="67">
        <v>0</v>
      </c>
      <c r="V80" s="67">
        <v>0</v>
      </c>
    </row>
    <row r="81" spans="1:22" ht="22.9" customHeight="1">
      <c r="A81" s="21" t="s">
        <v>494</v>
      </c>
      <c r="B81" s="67">
        <v>320</v>
      </c>
      <c r="C81" s="67">
        <v>30</v>
      </c>
      <c r="D81" s="67">
        <v>0</v>
      </c>
      <c r="E81" s="67">
        <v>30</v>
      </c>
      <c r="F81" s="67">
        <v>0</v>
      </c>
      <c r="G81" s="67">
        <v>0</v>
      </c>
      <c r="H81" s="67">
        <v>0</v>
      </c>
      <c r="I81" s="67">
        <v>0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7">
        <v>350</v>
      </c>
      <c r="T81" s="67">
        <v>350</v>
      </c>
      <c r="U81" s="67">
        <v>0</v>
      </c>
      <c r="V81" s="67">
        <v>0</v>
      </c>
    </row>
    <row r="82" spans="1:22" ht="22.9" customHeight="1">
      <c r="A82" s="21" t="s">
        <v>119</v>
      </c>
      <c r="B82" s="67">
        <v>0</v>
      </c>
      <c r="C82" s="67">
        <v>0</v>
      </c>
      <c r="D82" s="67">
        <v>0</v>
      </c>
      <c r="E82" s="67">
        <v>0</v>
      </c>
      <c r="F82" s="67">
        <v>0</v>
      </c>
      <c r="G82" s="67">
        <v>0</v>
      </c>
      <c r="H82" s="67">
        <v>0</v>
      </c>
      <c r="I82" s="67">
        <v>0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0</v>
      </c>
      <c r="T82" s="67">
        <v>0</v>
      </c>
      <c r="U82" s="67">
        <v>0</v>
      </c>
      <c r="V82" s="67">
        <v>0</v>
      </c>
    </row>
    <row r="83" spans="1:22" ht="22.9" customHeight="1">
      <c r="A83" s="21" t="s">
        <v>19</v>
      </c>
      <c r="B83" s="67">
        <v>0</v>
      </c>
      <c r="C83" s="67">
        <v>0</v>
      </c>
      <c r="D83" s="67">
        <v>0</v>
      </c>
      <c r="E83" s="67">
        <v>0</v>
      </c>
      <c r="F83" s="67">
        <v>0</v>
      </c>
      <c r="G83" s="67">
        <v>0</v>
      </c>
      <c r="H83" s="67">
        <v>0</v>
      </c>
      <c r="I83" s="67">
        <v>0</v>
      </c>
      <c r="J83" s="67">
        <v>0</v>
      </c>
      <c r="K83" s="67">
        <v>0</v>
      </c>
      <c r="L83" s="67">
        <v>0</v>
      </c>
      <c r="M83" s="67">
        <v>0</v>
      </c>
      <c r="N83" s="67">
        <v>0</v>
      </c>
      <c r="O83" s="67">
        <v>0</v>
      </c>
      <c r="P83" s="67">
        <v>0</v>
      </c>
      <c r="Q83" s="67">
        <v>0</v>
      </c>
      <c r="R83" s="67">
        <v>0</v>
      </c>
      <c r="S83" s="67">
        <v>0</v>
      </c>
      <c r="T83" s="67">
        <v>0</v>
      </c>
      <c r="U83" s="67">
        <v>0</v>
      </c>
      <c r="V83" s="67">
        <v>0</v>
      </c>
    </row>
    <row r="84" spans="1:22" ht="22.9" customHeight="1">
      <c r="A84" s="21" t="s">
        <v>495</v>
      </c>
      <c r="B84" s="67">
        <v>0</v>
      </c>
      <c r="C84" s="67">
        <v>0</v>
      </c>
      <c r="D84" s="67">
        <v>0</v>
      </c>
      <c r="E84" s="67">
        <v>0</v>
      </c>
      <c r="F84" s="67">
        <v>0</v>
      </c>
      <c r="G84" s="67">
        <v>0</v>
      </c>
      <c r="H84" s="67">
        <v>0</v>
      </c>
      <c r="I84" s="67">
        <v>0</v>
      </c>
      <c r="J84" s="67">
        <v>0</v>
      </c>
      <c r="K84" s="67">
        <v>0</v>
      </c>
      <c r="L84" s="67">
        <v>0</v>
      </c>
      <c r="M84" s="67">
        <v>0</v>
      </c>
      <c r="N84" s="67">
        <v>0</v>
      </c>
      <c r="O84" s="67">
        <v>0</v>
      </c>
      <c r="P84" s="67">
        <v>0</v>
      </c>
      <c r="Q84" s="67">
        <v>0</v>
      </c>
      <c r="R84" s="67">
        <v>0</v>
      </c>
      <c r="S84" s="67">
        <v>0</v>
      </c>
      <c r="T84" s="67">
        <v>0</v>
      </c>
      <c r="U84" s="67">
        <v>0</v>
      </c>
      <c r="V84" s="67">
        <v>0</v>
      </c>
    </row>
    <row r="85" spans="1:22" ht="22.9" customHeight="1">
      <c r="A85" s="21" t="s">
        <v>496</v>
      </c>
      <c r="B85" s="67">
        <v>0</v>
      </c>
      <c r="C85" s="67">
        <v>0</v>
      </c>
      <c r="D85" s="67">
        <v>0</v>
      </c>
      <c r="E85" s="67">
        <v>0</v>
      </c>
      <c r="F85" s="67">
        <v>0</v>
      </c>
      <c r="G85" s="67">
        <v>0</v>
      </c>
      <c r="H85" s="67">
        <v>0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67">
        <v>0</v>
      </c>
      <c r="O85" s="67">
        <v>0</v>
      </c>
      <c r="P85" s="67">
        <v>0</v>
      </c>
      <c r="Q85" s="67">
        <v>0</v>
      </c>
      <c r="R85" s="67">
        <v>0</v>
      </c>
      <c r="S85" s="67">
        <v>0</v>
      </c>
      <c r="T85" s="67">
        <v>0</v>
      </c>
      <c r="U85" s="67">
        <v>0</v>
      </c>
      <c r="V85" s="67">
        <v>0</v>
      </c>
    </row>
    <row r="86" spans="1:22" ht="22.9" customHeight="1">
      <c r="A86" s="21" t="s">
        <v>686</v>
      </c>
      <c r="B86" s="67">
        <v>0</v>
      </c>
      <c r="C86" s="67">
        <v>0</v>
      </c>
      <c r="D86" s="67">
        <v>0</v>
      </c>
      <c r="E86" s="67">
        <v>0</v>
      </c>
      <c r="F86" s="67">
        <v>0</v>
      </c>
      <c r="G86" s="67">
        <v>0</v>
      </c>
      <c r="H86" s="67">
        <v>0</v>
      </c>
      <c r="I86" s="67">
        <v>0</v>
      </c>
      <c r="J86" s="67">
        <v>0</v>
      </c>
      <c r="K86" s="67">
        <v>0</v>
      </c>
      <c r="L86" s="67">
        <v>0</v>
      </c>
      <c r="M86" s="67">
        <v>0</v>
      </c>
      <c r="N86" s="67">
        <v>0</v>
      </c>
      <c r="O86" s="67">
        <v>0</v>
      </c>
      <c r="P86" s="67">
        <v>0</v>
      </c>
      <c r="Q86" s="67">
        <v>0</v>
      </c>
      <c r="R86" s="67">
        <v>0</v>
      </c>
      <c r="S86" s="67">
        <v>0</v>
      </c>
      <c r="T86" s="67">
        <v>0</v>
      </c>
      <c r="U86" s="67">
        <v>0</v>
      </c>
      <c r="V86" s="67">
        <v>0</v>
      </c>
    </row>
    <row r="87" spans="1:22" ht="22.9" customHeight="1">
      <c r="A87" s="21" t="s">
        <v>217</v>
      </c>
      <c r="B87" s="67">
        <v>98</v>
      </c>
      <c r="C87" s="67">
        <v>27</v>
      </c>
      <c r="D87" s="67">
        <v>0</v>
      </c>
      <c r="E87" s="67">
        <v>100</v>
      </c>
      <c r="F87" s="67">
        <v>6</v>
      </c>
      <c r="G87" s="67">
        <v>0</v>
      </c>
      <c r="H87" s="67">
        <v>0</v>
      </c>
      <c r="I87" s="67">
        <v>0</v>
      </c>
      <c r="J87" s="67">
        <v>0</v>
      </c>
      <c r="K87" s="67">
        <v>0</v>
      </c>
      <c r="L87" s="67">
        <v>19</v>
      </c>
      <c r="M87" s="67">
        <v>-98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7">
        <v>125</v>
      </c>
      <c r="T87" s="67">
        <v>119</v>
      </c>
      <c r="U87" s="67">
        <v>6</v>
      </c>
      <c r="V87" s="67">
        <v>6</v>
      </c>
    </row>
    <row r="88" spans="1:22" ht="22.9" customHeight="1">
      <c r="A88" s="21" t="s">
        <v>120</v>
      </c>
      <c r="B88" s="67">
        <v>0</v>
      </c>
      <c r="C88" s="67">
        <v>0</v>
      </c>
      <c r="D88" s="67">
        <v>0</v>
      </c>
      <c r="E88" s="67">
        <v>0</v>
      </c>
      <c r="F88" s="67">
        <v>0</v>
      </c>
      <c r="G88" s="67">
        <v>0</v>
      </c>
      <c r="H88" s="67">
        <v>0</v>
      </c>
      <c r="I88" s="67">
        <v>0</v>
      </c>
      <c r="J88" s="67">
        <v>0</v>
      </c>
      <c r="K88" s="67">
        <v>0</v>
      </c>
      <c r="L88" s="67">
        <v>0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0</v>
      </c>
      <c r="T88" s="67">
        <v>0</v>
      </c>
      <c r="U88" s="67">
        <v>0</v>
      </c>
      <c r="V88" s="67">
        <v>0</v>
      </c>
    </row>
    <row r="89" spans="1:22" ht="22.9" customHeight="1">
      <c r="A89" s="21" t="s">
        <v>121</v>
      </c>
      <c r="B89" s="67">
        <v>0</v>
      </c>
      <c r="C89" s="67">
        <v>0</v>
      </c>
      <c r="D89" s="67">
        <v>0</v>
      </c>
      <c r="E89" s="67">
        <v>0</v>
      </c>
      <c r="F89" s="67">
        <v>0</v>
      </c>
      <c r="G89" s="67">
        <v>0</v>
      </c>
      <c r="H89" s="67">
        <v>0</v>
      </c>
      <c r="I89" s="67">
        <v>0</v>
      </c>
      <c r="J89" s="67">
        <v>0</v>
      </c>
      <c r="K89" s="67">
        <v>0</v>
      </c>
      <c r="L89" s="67">
        <v>0</v>
      </c>
      <c r="M89" s="67">
        <v>0</v>
      </c>
      <c r="N89" s="67">
        <v>0</v>
      </c>
      <c r="O89" s="67">
        <v>0</v>
      </c>
      <c r="P89" s="67">
        <v>0</v>
      </c>
      <c r="Q89" s="67">
        <v>0</v>
      </c>
      <c r="R89" s="67">
        <v>0</v>
      </c>
      <c r="S89" s="67">
        <v>0</v>
      </c>
      <c r="T89" s="67">
        <v>0</v>
      </c>
      <c r="U89" s="67">
        <v>0</v>
      </c>
      <c r="V89" s="67">
        <v>0</v>
      </c>
    </row>
    <row r="90" spans="1:22" ht="22.9" customHeight="1">
      <c r="A90" s="21" t="s">
        <v>687</v>
      </c>
      <c r="B90" s="67">
        <v>0</v>
      </c>
      <c r="C90" s="67">
        <v>0</v>
      </c>
      <c r="D90" s="67">
        <v>0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0</v>
      </c>
      <c r="O90" s="67">
        <v>0</v>
      </c>
      <c r="P90" s="67">
        <v>0</v>
      </c>
      <c r="Q90" s="67">
        <v>0</v>
      </c>
      <c r="R90" s="67">
        <v>0</v>
      </c>
      <c r="S90" s="67">
        <v>0</v>
      </c>
      <c r="T90" s="67">
        <v>0</v>
      </c>
      <c r="U90" s="67">
        <v>0</v>
      </c>
      <c r="V90" s="67">
        <v>0</v>
      </c>
    </row>
    <row r="91" spans="1:22" ht="22.9" customHeight="1">
      <c r="A91" s="21" t="s">
        <v>688</v>
      </c>
      <c r="B91" s="67">
        <v>0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7">
        <v>0</v>
      </c>
      <c r="N91" s="67">
        <v>0</v>
      </c>
      <c r="O91" s="67">
        <v>0</v>
      </c>
      <c r="P91" s="67">
        <v>0</v>
      </c>
      <c r="Q91" s="67">
        <v>0</v>
      </c>
      <c r="R91" s="67">
        <v>0</v>
      </c>
      <c r="S91" s="67">
        <v>0</v>
      </c>
      <c r="T91" s="67">
        <v>0</v>
      </c>
      <c r="U91" s="67">
        <v>0</v>
      </c>
      <c r="V91" s="67">
        <v>0</v>
      </c>
    </row>
    <row r="92" spans="1:22" ht="22.9" customHeight="1">
      <c r="A92" s="21" t="s">
        <v>122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67">
        <v>0</v>
      </c>
      <c r="P92" s="67">
        <v>0</v>
      </c>
      <c r="Q92" s="67">
        <v>0</v>
      </c>
      <c r="R92" s="67">
        <v>0</v>
      </c>
      <c r="S92" s="67">
        <v>0</v>
      </c>
      <c r="T92" s="67">
        <v>0</v>
      </c>
      <c r="U92" s="67">
        <v>0</v>
      </c>
      <c r="V92" s="67">
        <v>0</v>
      </c>
    </row>
    <row r="93" spans="1:22" ht="22.9" customHeight="1">
      <c r="A93" s="21" t="s">
        <v>123</v>
      </c>
      <c r="B93" s="67">
        <v>98</v>
      </c>
      <c r="C93" s="67">
        <v>27</v>
      </c>
      <c r="D93" s="67">
        <v>0</v>
      </c>
      <c r="E93" s="67">
        <v>100</v>
      </c>
      <c r="F93" s="67">
        <v>6</v>
      </c>
      <c r="G93" s="67">
        <v>0</v>
      </c>
      <c r="H93" s="67">
        <v>0</v>
      </c>
      <c r="I93" s="67">
        <v>0</v>
      </c>
      <c r="J93" s="67">
        <v>0</v>
      </c>
      <c r="K93" s="67">
        <v>0</v>
      </c>
      <c r="L93" s="67">
        <v>19</v>
      </c>
      <c r="M93" s="67">
        <v>-98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125</v>
      </c>
      <c r="T93" s="67">
        <v>119</v>
      </c>
      <c r="U93" s="67">
        <v>6</v>
      </c>
      <c r="V93" s="67">
        <v>6</v>
      </c>
    </row>
    <row r="94" spans="1:22" ht="22.9" customHeight="1">
      <c r="A94" s="21" t="s">
        <v>124</v>
      </c>
      <c r="B94" s="67">
        <v>0</v>
      </c>
      <c r="C94" s="67">
        <v>0</v>
      </c>
      <c r="D94" s="67">
        <v>0</v>
      </c>
      <c r="E94" s="67">
        <v>0</v>
      </c>
      <c r="F94" s="67">
        <v>0</v>
      </c>
      <c r="G94" s="67">
        <v>0</v>
      </c>
      <c r="H94" s="67">
        <v>0</v>
      </c>
      <c r="I94" s="67">
        <v>0</v>
      </c>
      <c r="J94" s="67">
        <v>0</v>
      </c>
      <c r="K94" s="67">
        <v>0</v>
      </c>
      <c r="L94" s="67">
        <v>0</v>
      </c>
      <c r="M94" s="67">
        <v>0</v>
      </c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7">
        <v>0</v>
      </c>
      <c r="T94" s="67">
        <v>0</v>
      </c>
      <c r="U94" s="67">
        <v>0</v>
      </c>
      <c r="V94" s="67">
        <v>0</v>
      </c>
    </row>
    <row r="95" spans="1:22" ht="22.9" customHeight="1">
      <c r="A95" s="21" t="s">
        <v>125</v>
      </c>
      <c r="B95" s="67">
        <v>0</v>
      </c>
      <c r="C95" s="67">
        <v>0</v>
      </c>
      <c r="D95" s="67">
        <v>0</v>
      </c>
      <c r="E95" s="67">
        <v>0</v>
      </c>
      <c r="F95" s="67">
        <v>0</v>
      </c>
      <c r="G95" s="67">
        <v>0</v>
      </c>
      <c r="H95" s="67">
        <v>0</v>
      </c>
      <c r="I95" s="67">
        <v>0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0</v>
      </c>
      <c r="T95" s="67">
        <v>0</v>
      </c>
      <c r="U95" s="67">
        <v>0</v>
      </c>
      <c r="V95" s="67">
        <v>0</v>
      </c>
    </row>
    <row r="96" spans="1:22" ht="22.9" customHeight="1">
      <c r="A96" s="21" t="s">
        <v>126</v>
      </c>
      <c r="B96" s="67">
        <v>0</v>
      </c>
      <c r="C96" s="67">
        <v>0</v>
      </c>
      <c r="D96" s="67">
        <v>0</v>
      </c>
      <c r="E96" s="67">
        <v>0</v>
      </c>
      <c r="F96" s="67">
        <v>0</v>
      </c>
      <c r="G96" s="67">
        <v>0</v>
      </c>
      <c r="H96" s="67">
        <v>0</v>
      </c>
      <c r="I96" s="67">
        <v>0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0</v>
      </c>
      <c r="T96" s="67">
        <v>0</v>
      </c>
      <c r="U96" s="67">
        <v>0</v>
      </c>
      <c r="V96" s="67">
        <v>0</v>
      </c>
    </row>
    <row r="97" spans="1:22" ht="22.9" customHeight="1">
      <c r="A97" s="21" t="s">
        <v>127</v>
      </c>
      <c r="B97" s="67">
        <v>0</v>
      </c>
      <c r="C97" s="67">
        <v>0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7">
        <v>0</v>
      </c>
      <c r="T97" s="67">
        <v>0</v>
      </c>
      <c r="U97" s="67">
        <v>0</v>
      </c>
      <c r="V97" s="67">
        <v>0</v>
      </c>
    </row>
    <row r="98" spans="1:22" ht="22.9" customHeight="1">
      <c r="A98" s="21" t="s">
        <v>128</v>
      </c>
      <c r="B98" s="67">
        <v>0</v>
      </c>
      <c r="C98" s="67">
        <v>0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67">
        <v>0</v>
      </c>
      <c r="V98" s="67">
        <v>0</v>
      </c>
    </row>
    <row r="99" spans="1:22" ht="22.9" customHeight="1">
      <c r="A99" s="21" t="s">
        <v>689</v>
      </c>
      <c r="B99" s="67">
        <v>0</v>
      </c>
      <c r="C99" s="67">
        <v>0</v>
      </c>
      <c r="D99" s="67">
        <v>0</v>
      </c>
      <c r="E99" s="67">
        <v>0</v>
      </c>
      <c r="F99" s="67">
        <v>0</v>
      </c>
      <c r="G99" s="67">
        <v>0</v>
      </c>
      <c r="H99" s="67">
        <v>0</v>
      </c>
      <c r="I99" s="67">
        <v>0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0</v>
      </c>
      <c r="R99" s="67">
        <v>0</v>
      </c>
      <c r="S99" s="67">
        <v>0</v>
      </c>
      <c r="T99" s="67">
        <v>0</v>
      </c>
      <c r="U99" s="67">
        <v>0</v>
      </c>
      <c r="V99" s="67">
        <v>0</v>
      </c>
    </row>
    <row r="100" spans="1:22" ht="22.9" customHeight="1">
      <c r="A100" s="21" t="s">
        <v>240</v>
      </c>
      <c r="B100" s="67">
        <v>0</v>
      </c>
      <c r="C100" s="67">
        <v>0</v>
      </c>
      <c r="D100" s="67">
        <v>0</v>
      </c>
      <c r="E100" s="67">
        <v>0</v>
      </c>
      <c r="F100" s="67">
        <v>0</v>
      </c>
      <c r="G100" s="67">
        <v>0</v>
      </c>
      <c r="H100" s="67">
        <v>0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</row>
    <row r="101" spans="1:22" ht="22.9" customHeight="1">
      <c r="A101" s="21" t="s">
        <v>690</v>
      </c>
      <c r="B101" s="67">
        <v>0</v>
      </c>
      <c r="C101" s="67">
        <v>0</v>
      </c>
      <c r="D101" s="67">
        <v>0</v>
      </c>
      <c r="E101" s="67">
        <v>0</v>
      </c>
      <c r="F101" s="67">
        <v>0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0</v>
      </c>
      <c r="T101" s="67">
        <v>0</v>
      </c>
      <c r="U101" s="67">
        <v>0</v>
      </c>
      <c r="V101" s="67">
        <v>0</v>
      </c>
    </row>
    <row r="102" spans="1:22" ht="22.9" customHeight="1">
      <c r="A102" s="21" t="s">
        <v>691</v>
      </c>
      <c r="B102" s="67">
        <v>0</v>
      </c>
      <c r="C102" s="67">
        <v>0</v>
      </c>
      <c r="D102" s="67">
        <v>0</v>
      </c>
      <c r="E102" s="67">
        <v>0</v>
      </c>
      <c r="F102" s="67">
        <v>0</v>
      </c>
      <c r="G102" s="67">
        <v>0</v>
      </c>
      <c r="H102" s="67">
        <v>0</v>
      </c>
      <c r="I102" s="67">
        <v>0</v>
      </c>
      <c r="J102" s="67">
        <v>0</v>
      </c>
      <c r="K102" s="67">
        <v>0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</row>
    <row r="103" spans="1:22" ht="22.9" customHeight="1">
      <c r="A103" s="21" t="s">
        <v>692</v>
      </c>
      <c r="B103" s="67">
        <v>0</v>
      </c>
      <c r="C103" s="67">
        <v>0</v>
      </c>
      <c r="D103" s="67">
        <v>0</v>
      </c>
      <c r="E103" s="67">
        <v>0</v>
      </c>
      <c r="F103" s="67">
        <v>0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0</v>
      </c>
      <c r="T103" s="67">
        <v>0</v>
      </c>
      <c r="U103" s="67">
        <v>0</v>
      </c>
      <c r="V103" s="67">
        <v>0</v>
      </c>
    </row>
    <row r="104" spans="1:22" ht="22.9" customHeight="1">
      <c r="A104" s="21" t="s">
        <v>395</v>
      </c>
      <c r="B104" s="67">
        <v>0</v>
      </c>
      <c r="C104" s="67">
        <v>0</v>
      </c>
      <c r="D104" s="67">
        <v>0</v>
      </c>
      <c r="E104" s="67">
        <v>0</v>
      </c>
      <c r="F104" s="67">
        <v>0</v>
      </c>
      <c r="G104" s="67">
        <v>0</v>
      </c>
      <c r="H104" s="67">
        <v>0</v>
      </c>
      <c r="I104" s="67">
        <v>0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</row>
    <row r="105" spans="1:22" ht="22.9" customHeight="1">
      <c r="A105" s="21" t="s">
        <v>693</v>
      </c>
      <c r="B105" s="67">
        <v>0</v>
      </c>
      <c r="C105" s="67">
        <v>0</v>
      </c>
      <c r="D105" s="67">
        <v>0</v>
      </c>
      <c r="E105" s="67">
        <v>0</v>
      </c>
      <c r="F105" s="67">
        <v>0</v>
      </c>
      <c r="G105" s="67">
        <v>0</v>
      </c>
      <c r="H105" s="67">
        <v>0</v>
      </c>
      <c r="I105" s="67">
        <v>0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0</v>
      </c>
      <c r="U105" s="67">
        <v>0</v>
      </c>
      <c r="V105" s="67">
        <v>0</v>
      </c>
    </row>
    <row r="106" spans="1:22" ht="22.9" customHeight="1">
      <c r="A106" s="21" t="s">
        <v>497</v>
      </c>
      <c r="B106" s="67">
        <v>0</v>
      </c>
      <c r="C106" s="67">
        <v>0</v>
      </c>
      <c r="D106" s="67">
        <v>0</v>
      </c>
      <c r="E106" s="67">
        <v>0</v>
      </c>
      <c r="F106" s="67">
        <v>0</v>
      </c>
      <c r="G106" s="67">
        <v>0</v>
      </c>
      <c r="H106" s="67">
        <v>0</v>
      </c>
      <c r="I106" s="67">
        <v>0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</row>
    <row r="107" spans="1:22" ht="22.9" customHeight="1">
      <c r="A107" s="21" t="s">
        <v>694</v>
      </c>
      <c r="B107" s="67">
        <v>0</v>
      </c>
      <c r="C107" s="67">
        <v>0</v>
      </c>
      <c r="D107" s="67">
        <v>0</v>
      </c>
      <c r="E107" s="67">
        <v>0</v>
      </c>
      <c r="F107" s="67">
        <v>0</v>
      </c>
      <c r="G107" s="67">
        <v>0</v>
      </c>
      <c r="H107" s="67">
        <v>0</v>
      </c>
      <c r="I107" s="67">
        <v>0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7">
        <v>0</v>
      </c>
      <c r="T107" s="67">
        <v>0</v>
      </c>
      <c r="U107" s="67">
        <v>0</v>
      </c>
      <c r="V107" s="67">
        <v>0</v>
      </c>
    </row>
    <row r="108" spans="1:22" ht="22.9" customHeight="1">
      <c r="A108" s="21" t="s">
        <v>129</v>
      </c>
      <c r="B108" s="67">
        <v>0</v>
      </c>
      <c r="C108" s="67">
        <v>0</v>
      </c>
      <c r="D108" s="67">
        <v>0</v>
      </c>
      <c r="E108" s="67">
        <v>0</v>
      </c>
      <c r="F108" s="67">
        <v>0</v>
      </c>
      <c r="G108" s="67">
        <v>0</v>
      </c>
      <c r="H108" s="67">
        <v>0</v>
      </c>
      <c r="I108" s="67">
        <v>0</v>
      </c>
      <c r="J108" s="67">
        <v>0</v>
      </c>
      <c r="K108" s="67">
        <v>0</v>
      </c>
      <c r="L108" s="67">
        <v>0</v>
      </c>
      <c r="M108" s="67">
        <v>0</v>
      </c>
      <c r="N108" s="67">
        <v>0</v>
      </c>
      <c r="O108" s="67">
        <v>0</v>
      </c>
      <c r="P108" s="67">
        <v>0</v>
      </c>
      <c r="Q108" s="67">
        <v>0</v>
      </c>
      <c r="R108" s="67">
        <v>0</v>
      </c>
      <c r="S108" s="67">
        <v>0</v>
      </c>
      <c r="T108" s="67">
        <v>0</v>
      </c>
      <c r="U108" s="67">
        <v>0</v>
      </c>
      <c r="V108" s="67">
        <v>0</v>
      </c>
    </row>
    <row r="109" spans="1:22" ht="22.9" customHeight="1">
      <c r="A109" s="21" t="s">
        <v>498</v>
      </c>
      <c r="B109" s="67">
        <v>0</v>
      </c>
      <c r="C109" s="67">
        <v>242</v>
      </c>
      <c r="D109" s="67">
        <v>0</v>
      </c>
      <c r="E109" s="67">
        <v>0</v>
      </c>
      <c r="F109" s="67">
        <v>0</v>
      </c>
      <c r="G109" s="67">
        <v>0</v>
      </c>
      <c r="H109" s="67">
        <v>0</v>
      </c>
      <c r="I109" s="67">
        <v>0</v>
      </c>
      <c r="J109" s="67">
        <v>0</v>
      </c>
      <c r="K109" s="67">
        <v>0</v>
      </c>
      <c r="L109" s="67">
        <v>242</v>
      </c>
      <c r="M109" s="67">
        <v>0</v>
      </c>
      <c r="N109" s="67">
        <v>0</v>
      </c>
      <c r="O109" s="67">
        <v>0</v>
      </c>
      <c r="P109" s="67">
        <v>0</v>
      </c>
      <c r="Q109" s="67">
        <v>0</v>
      </c>
      <c r="R109" s="67">
        <v>0</v>
      </c>
      <c r="S109" s="67">
        <v>242</v>
      </c>
      <c r="T109" s="67">
        <v>242</v>
      </c>
      <c r="U109" s="67">
        <v>0</v>
      </c>
      <c r="V109" s="67">
        <v>0</v>
      </c>
    </row>
    <row r="110" spans="1:22" ht="22.9" customHeight="1">
      <c r="A110" s="21" t="s">
        <v>499</v>
      </c>
      <c r="B110" s="67">
        <v>0</v>
      </c>
      <c r="C110" s="67">
        <v>0</v>
      </c>
      <c r="D110" s="67">
        <v>0</v>
      </c>
      <c r="E110" s="67">
        <v>0</v>
      </c>
      <c r="F110" s="67">
        <v>0</v>
      </c>
      <c r="G110" s="67">
        <v>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</row>
    <row r="111" spans="1:22" ht="22.9" customHeight="1">
      <c r="A111" s="21" t="s">
        <v>130</v>
      </c>
      <c r="B111" s="67">
        <v>0</v>
      </c>
      <c r="C111" s="67">
        <v>0</v>
      </c>
      <c r="D111" s="67">
        <v>0</v>
      </c>
      <c r="E111" s="67">
        <v>0</v>
      </c>
      <c r="F111" s="67">
        <v>0</v>
      </c>
      <c r="G111" s="67">
        <v>0</v>
      </c>
      <c r="H111" s="67">
        <v>0</v>
      </c>
      <c r="I111" s="67">
        <v>0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7">
        <v>0</v>
      </c>
      <c r="T111" s="67">
        <v>0</v>
      </c>
      <c r="U111" s="67">
        <v>0</v>
      </c>
      <c r="V111" s="67">
        <v>0</v>
      </c>
    </row>
    <row r="112" spans="1:22" ht="22.9" customHeight="1">
      <c r="A112" s="21" t="s">
        <v>131</v>
      </c>
      <c r="B112" s="67">
        <v>0</v>
      </c>
      <c r="C112" s="67">
        <v>0</v>
      </c>
      <c r="D112" s="67">
        <v>0</v>
      </c>
      <c r="E112" s="67">
        <v>0</v>
      </c>
      <c r="F112" s="67">
        <v>0</v>
      </c>
      <c r="G112" s="67">
        <v>0</v>
      </c>
      <c r="H112" s="67">
        <v>0</v>
      </c>
      <c r="I112" s="67">
        <v>0</v>
      </c>
      <c r="J112" s="67">
        <v>0</v>
      </c>
      <c r="K112" s="67">
        <v>0</v>
      </c>
      <c r="L112" s="67">
        <v>0</v>
      </c>
      <c r="M112" s="67">
        <v>0</v>
      </c>
      <c r="N112" s="67">
        <v>0</v>
      </c>
      <c r="O112" s="67">
        <v>0</v>
      </c>
      <c r="P112" s="67">
        <v>0</v>
      </c>
      <c r="Q112" s="67">
        <v>0</v>
      </c>
      <c r="R112" s="67">
        <v>0</v>
      </c>
      <c r="S112" s="67">
        <v>0</v>
      </c>
      <c r="T112" s="67">
        <v>0</v>
      </c>
      <c r="U112" s="67">
        <v>0</v>
      </c>
      <c r="V112" s="67">
        <v>0</v>
      </c>
    </row>
    <row r="113" spans="1:22" ht="22.9" customHeight="1">
      <c r="A113" s="21" t="s">
        <v>132</v>
      </c>
      <c r="B113" s="67">
        <v>0</v>
      </c>
      <c r="C113" s="67">
        <v>242</v>
      </c>
      <c r="D113" s="67">
        <v>0</v>
      </c>
      <c r="E113" s="67">
        <v>0</v>
      </c>
      <c r="F113" s="67">
        <v>0</v>
      </c>
      <c r="G113" s="67">
        <v>0</v>
      </c>
      <c r="H113" s="67">
        <v>0</v>
      </c>
      <c r="I113" s="67">
        <v>0</v>
      </c>
      <c r="J113" s="67">
        <v>0</v>
      </c>
      <c r="K113" s="67">
        <v>0</v>
      </c>
      <c r="L113" s="67">
        <v>242</v>
      </c>
      <c r="M113" s="67">
        <v>0</v>
      </c>
      <c r="N113" s="67">
        <v>0</v>
      </c>
      <c r="O113" s="67">
        <v>0</v>
      </c>
      <c r="P113" s="67">
        <v>0</v>
      </c>
      <c r="Q113" s="67">
        <v>0</v>
      </c>
      <c r="R113" s="67">
        <v>0</v>
      </c>
      <c r="S113" s="67">
        <v>242</v>
      </c>
      <c r="T113" s="67">
        <v>242</v>
      </c>
      <c r="U113" s="67">
        <v>0</v>
      </c>
      <c r="V113" s="67">
        <v>0</v>
      </c>
    </row>
    <row r="114" spans="1:22" ht="22.9" customHeight="1">
      <c r="A114" s="21" t="s">
        <v>133</v>
      </c>
      <c r="B114" s="67">
        <v>0</v>
      </c>
      <c r="C114" s="67">
        <v>0</v>
      </c>
      <c r="D114" s="67">
        <v>0</v>
      </c>
      <c r="E114" s="67">
        <v>0</v>
      </c>
      <c r="F114" s="67">
        <v>0</v>
      </c>
      <c r="G114" s="67">
        <v>0</v>
      </c>
      <c r="H114" s="67">
        <v>0</v>
      </c>
      <c r="I114" s="67">
        <v>0</v>
      </c>
      <c r="J114" s="67">
        <v>0</v>
      </c>
      <c r="K114" s="67">
        <v>0</v>
      </c>
      <c r="L114" s="67">
        <v>0</v>
      </c>
      <c r="M114" s="67">
        <v>0</v>
      </c>
      <c r="N114" s="67">
        <v>0</v>
      </c>
      <c r="O114" s="67">
        <v>0</v>
      </c>
      <c r="P114" s="67">
        <v>0</v>
      </c>
      <c r="Q114" s="67">
        <v>0</v>
      </c>
      <c r="R114" s="67">
        <v>0</v>
      </c>
      <c r="S114" s="67">
        <v>0</v>
      </c>
      <c r="T114" s="67">
        <v>0</v>
      </c>
      <c r="U114" s="67">
        <v>0</v>
      </c>
      <c r="V114" s="67">
        <v>0</v>
      </c>
    </row>
    <row r="115" spans="1:22" ht="22.9" customHeight="1">
      <c r="A115" s="21" t="s">
        <v>241</v>
      </c>
      <c r="B115" s="67">
        <v>0</v>
      </c>
      <c r="C115" s="67">
        <v>0</v>
      </c>
      <c r="D115" s="67">
        <v>0</v>
      </c>
      <c r="E115" s="67">
        <v>0</v>
      </c>
      <c r="F115" s="67">
        <v>0</v>
      </c>
      <c r="G115" s="67">
        <v>0</v>
      </c>
      <c r="H115" s="67">
        <v>0</v>
      </c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</row>
    <row r="116" spans="1:22" ht="22.9" customHeight="1">
      <c r="A116" s="21" t="s">
        <v>695</v>
      </c>
      <c r="B116" s="67">
        <v>0</v>
      </c>
      <c r="C116" s="67">
        <v>0</v>
      </c>
      <c r="D116" s="67">
        <v>0</v>
      </c>
      <c r="E116" s="67">
        <v>0</v>
      </c>
      <c r="F116" s="67">
        <v>0</v>
      </c>
      <c r="G116" s="67">
        <v>0</v>
      </c>
      <c r="H116" s="67">
        <v>0</v>
      </c>
      <c r="I116" s="67">
        <v>0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7">
        <v>0</v>
      </c>
      <c r="T116" s="67">
        <v>0</v>
      </c>
      <c r="U116" s="67">
        <v>0</v>
      </c>
      <c r="V116" s="67">
        <v>0</v>
      </c>
    </row>
    <row r="117" spans="1:22" ht="22.9" customHeight="1">
      <c r="A117" s="21" t="s">
        <v>396</v>
      </c>
      <c r="B117" s="67">
        <v>0</v>
      </c>
      <c r="C117" s="67">
        <v>0</v>
      </c>
      <c r="D117" s="67">
        <v>0</v>
      </c>
      <c r="E117" s="67">
        <v>0</v>
      </c>
      <c r="F117" s="67">
        <v>0</v>
      </c>
      <c r="G117" s="67">
        <v>0</v>
      </c>
      <c r="H117" s="67">
        <v>0</v>
      </c>
      <c r="I117" s="67">
        <v>0</v>
      </c>
      <c r="J117" s="67">
        <v>0</v>
      </c>
      <c r="K117" s="67">
        <v>0</v>
      </c>
      <c r="L117" s="67">
        <v>0</v>
      </c>
      <c r="M117" s="67">
        <v>0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0</v>
      </c>
      <c r="T117" s="67">
        <v>0</v>
      </c>
      <c r="U117" s="67">
        <v>0</v>
      </c>
      <c r="V117" s="67">
        <v>0</v>
      </c>
    </row>
    <row r="118" spans="1:22" ht="22.9" customHeight="1">
      <c r="A118" s="21" t="s">
        <v>397</v>
      </c>
      <c r="B118" s="67">
        <v>0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7">
        <v>0</v>
      </c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7">
        <v>0</v>
      </c>
      <c r="T118" s="67">
        <v>0</v>
      </c>
      <c r="U118" s="67">
        <v>0</v>
      </c>
      <c r="V118" s="67">
        <v>0</v>
      </c>
    </row>
    <row r="119" spans="1:22" ht="22.9" customHeight="1">
      <c r="A119" s="21" t="s">
        <v>398</v>
      </c>
      <c r="B119" s="67">
        <v>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0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</row>
    <row r="120" spans="1:22" ht="22.9" customHeight="1">
      <c r="A120" s="21" t="s">
        <v>500</v>
      </c>
      <c r="B120" s="67">
        <v>0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</row>
    <row r="121" spans="1:22" ht="22.9" customHeight="1">
      <c r="A121" s="21" t="s">
        <v>501</v>
      </c>
      <c r="B121" s="67">
        <v>0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67">
        <v>0</v>
      </c>
      <c r="I121" s="67">
        <v>0</v>
      </c>
      <c r="J121" s="67">
        <v>0</v>
      </c>
      <c r="K121" s="67">
        <v>0</v>
      </c>
      <c r="L121" s="67">
        <v>0</v>
      </c>
      <c r="M121" s="67">
        <v>0</v>
      </c>
      <c r="N121" s="67">
        <v>0</v>
      </c>
      <c r="O121" s="67">
        <v>0</v>
      </c>
      <c r="P121" s="67">
        <v>0</v>
      </c>
      <c r="Q121" s="67">
        <v>0</v>
      </c>
      <c r="R121" s="67">
        <v>0</v>
      </c>
      <c r="S121" s="67">
        <v>0</v>
      </c>
      <c r="T121" s="67">
        <v>0</v>
      </c>
      <c r="U121" s="67">
        <v>0</v>
      </c>
      <c r="V121" s="67">
        <v>0</v>
      </c>
    </row>
    <row r="122" spans="1:22" ht="22.9" customHeight="1">
      <c r="A122" s="21" t="s">
        <v>502</v>
      </c>
      <c r="B122" s="67">
        <v>0</v>
      </c>
      <c r="C122" s="67">
        <v>0</v>
      </c>
      <c r="D122" s="67">
        <v>0</v>
      </c>
      <c r="E122" s="67">
        <v>0</v>
      </c>
      <c r="F122" s="67">
        <v>0</v>
      </c>
      <c r="G122" s="67">
        <v>0</v>
      </c>
      <c r="H122" s="67">
        <v>0</v>
      </c>
      <c r="I122" s="67">
        <v>0</v>
      </c>
      <c r="J122" s="67">
        <v>0</v>
      </c>
      <c r="K122" s="67">
        <v>0</v>
      </c>
      <c r="L122" s="67">
        <v>0</v>
      </c>
      <c r="M122" s="67">
        <v>0</v>
      </c>
      <c r="N122" s="67">
        <v>0</v>
      </c>
      <c r="O122" s="67">
        <v>0</v>
      </c>
      <c r="P122" s="67">
        <v>0</v>
      </c>
      <c r="Q122" s="67">
        <v>0</v>
      </c>
      <c r="R122" s="67">
        <v>0</v>
      </c>
      <c r="S122" s="67">
        <v>0</v>
      </c>
      <c r="T122" s="67">
        <v>0</v>
      </c>
      <c r="U122" s="67">
        <v>0</v>
      </c>
      <c r="V122" s="67">
        <v>0</v>
      </c>
    </row>
    <row r="123" spans="1:22" ht="22.9" customHeight="1">
      <c r="A123" s="21" t="s">
        <v>218</v>
      </c>
      <c r="B123" s="67">
        <v>400</v>
      </c>
      <c r="C123" s="67">
        <v>55</v>
      </c>
      <c r="D123" s="67">
        <v>0</v>
      </c>
      <c r="E123" s="67">
        <v>0</v>
      </c>
      <c r="F123" s="67">
        <v>55</v>
      </c>
      <c r="G123" s="67">
        <v>0</v>
      </c>
      <c r="H123" s="67">
        <v>0</v>
      </c>
      <c r="I123" s="67">
        <v>0</v>
      </c>
      <c r="J123" s="67">
        <v>0</v>
      </c>
      <c r="K123" s="67">
        <v>0</v>
      </c>
      <c r="L123" s="67">
        <v>0</v>
      </c>
      <c r="M123" s="67">
        <v>0</v>
      </c>
      <c r="N123" s="67">
        <v>0</v>
      </c>
      <c r="O123" s="67">
        <v>0</v>
      </c>
      <c r="P123" s="67">
        <v>0</v>
      </c>
      <c r="Q123" s="67">
        <v>0</v>
      </c>
      <c r="R123" s="67">
        <v>0</v>
      </c>
      <c r="S123" s="67">
        <v>455</v>
      </c>
      <c r="T123" s="67">
        <v>175</v>
      </c>
      <c r="U123" s="67">
        <v>280</v>
      </c>
      <c r="V123" s="67">
        <v>280</v>
      </c>
    </row>
    <row r="124" spans="1:22" ht="22.9" customHeight="1">
      <c r="A124" s="21" t="s">
        <v>134</v>
      </c>
      <c r="B124" s="67">
        <v>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67">
        <v>0</v>
      </c>
      <c r="I124" s="67">
        <v>0</v>
      </c>
      <c r="J124" s="67">
        <v>0</v>
      </c>
      <c r="K124" s="67">
        <v>0</v>
      </c>
      <c r="L124" s="67">
        <v>0</v>
      </c>
      <c r="M124" s="67">
        <v>0</v>
      </c>
      <c r="N124" s="67">
        <v>0</v>
      </c>
      <c r="O124" s="67">
        <v>0</v>
      </c>
      <c r="P124" s="67">
        <v>0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</row>
    <row r="125" spans="1:22" ht="22.9" customHeight="1">
      <c r="A125" s="21" t="s">
        <v>135</v>
      </c>
      <c r="B125" s="67">
        <v>0</v>
      </c>
      <c r="C125" s="67">
        <v>0</v>
      </c>
      <c r="D125" s="67">
        <v>0</v>
      </c>
      <c r="E125" s="67">
        <v>0</v>
      </c>
      <c r="F125" s="67">
        <v>0</v>
      </c>
      <c r="G125" s="67">
        <v>0</v>
      </c>
      <c r="H125" s="67">
        <v>0</v>
      </c>
      <c r="I125" s="67">
        <v>0</v>
      </c>
      <c r="J125" s="67">
        <v>0</v>
      </c>
      <c r="K125" s="67">
        <v>0</v>
      </c>
      <c r="L125" s="67">
        <v>0</v>
      </c>
      <c r="M125" s="67">
        <v>0</v>
      </c>
      <c r="N125" s="67">
        <v>0</v>
      </c>
      <c r="O125" s="67">
        <v>0</v>
      </c>
      <c r="P125" s="67">
        <v>0</v>
      </c>
      <c r="Q125" s="67">
        <v>0</v>
      </c>
      <c r="R125" s="67">
        <v>0</v>
      </c>
      <c r="S125" s="67">
        <v>0</v>
      </c>
      <c r="T125" s="67">
        <v>0</v>
      </c>
      <c r="U125" s="67">
        <v>0</v>
      </c>
      <c r="V125" s="67">
        <v>0</v>
      </c>
    </row>
    <row r="126" spans="1:22" ht="22.9" customHeight="1">
      <c r="A126" s="21" t="s">
        <v>136</v>
      </c>
      <c r="B126" s="67">
        <v>0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67">
        <v>0</v>
      </c>
      <c r="I126" s="67">
        <v>0</v>
      </c>
      <c r="J126" s="67">
        <v>0</v>
      </c>
      <c r="K126" s="67">
        <v>0</v>
      </c>
      <c r="L126" s="67">
        <v>0</v>
      </c>
      <c r="M126" s="67">
        <v>0</v>
      </c>
      <c r="N126" s="67">
        <v>0</v>
      </c>
      <c r="O126" s="67">
        <v>0</v>
      </c>
      <c r="P126" s="67">
        <v>0</v>
      </c>
      <c r="Q126" s="67">
        <v>0</v>
      </c>
      <c r="R126" s="67">
        <v>0</v>
      </c>
      <c r="S126" s="67">
        <v>0</v>
      </c>
      <c r="T126" s="67">
        <v>0</v>
      </c>
      <c r="U126" s="67">
        <v>0</v>
      </c>
      <c r="V126" s="67">
        <v>0</v>
      </c>
    </row>
    <row r="127" spans="1:22" ht="22.9" customHeight="1">
      <c r="A127" s="21" t="s">
        <v>137</v>
      </c>
      <c r="B127" s="67">
        <v>0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67">
        <v>0</v>
      </c>
      <c r="I127" s="67">
        <v>0</v>
      </c>
      <c r="J127" s="67">
        <v>0</v>
      </c>
      <c r="K127" s="67">
        <v>0</v>
      </c>
      <c r="L127" s="67">
        <v>0</v>
      </c>
      <c r="M127" s="67">
        <v>0</v>
      </c>
      <c r="N127" s="67">
        <v>0</v>
      </c>
      <c r="O127" s="67">
        <v>0</v>
      </c>
      <c r="P127" s="67">
        <v>0</v>
      </c>
      <c r="Q127" s="67">
        <v>0</v>
      </c>
      <c r="R127" s="67">
        <v>0</v>
      </c>
      <c r="S127" s="67">
        <v>0</v>
      </c>
      <c r="T127" s="67">
        <v>0</v>
      </c>
      <c r="U127" s="67">
        <v>0</v>
      </c>
      <c r="V127" s="67">
        <v>0</v>
      </c>
    </row>
    <row r="128" spans="1:22" ht="22.9" customHeight="1">
      <c r="A128" s="21" t="s">
        <v>138</v>
      </c>
      <c r="B128" s="67">
        <v>400</v>
      </c>
      <c r="C128" s="67">
        <v>-400</v>
      </c>
      <c r="D128" s="67">
        <v>0</v>
      </c>
      <c r="E128" s="67">
        <v>0</v>
      </c>
      <c r="F128" s="67">
        <v>0</v>
      </c>
      <c r="G128" s="67">
        <v>0</v>
      </c>
      <c r="H128" s="67">
        <v>0</v>
      </c>
      <c r="I128" s="67">
        <v>0</v>
      </c>
      <c r="J128" s="67">
        <v>0</v>
      </c>
      <c r="K128" s="67">
        <v>0</v>
      </c>
      <c r="L128" s="67">
        <v>-400</v>
      </c>
      <c r="M128" s="67">
        <v>0</v>
      </c>
      <c r="N128" s="67">
        <v>0</v>
      </c>
      <c r="O128" s="67">
        <v>0</v>
      </c>
      <c r="P128" s="67">
        <v>0</v>
      </c>
      <c r="Q128" s="67">
        <v>0</v>
      </c>
      <c r="R128" s="67">
        <v>0</v>
      </c>
      <c r="S128" s="67">
        <v>0</v>
      </c>
      <c r="T128" s="67">
        <v>0</v>
      </c>
      <c r="U128" s="67">
        <v>0</v>
      </c>
      <c r="V128" s="67">
        <v>0</v>
      </c>
    </row>
    <row r="129" spans="1:22" ht="22.9" customHeight="1">
      <c r="A129" s="21" t="s">
        <v>696</v>
      </c>
      <c r="B129" s="67">
        <v>0</v>
      </c>
      <c r="C129" s="67">
        <v>400</v>
      </c>
      <c r="D129" s="67">
        <v>0</v>
      </c>
      <c r="E129" s="67">
        <v>0</v>
      </c>
      <c r="F129" s="67">
        <v>0</v>
      </c>
      <c r="G129" s="67">
        <v>0</v>
      </c>
      <c r="H129" s="67">
        <v>0</v>
      </c>
      <c r="I129" s="67">
        <v>0</v>
      </c>
      <c r="J129" s="67">
        <v>0</v>
      </c>
      <c r="K129" s="67">
        <v>0</v>
      </c>
      <c r="L129" s="67">
        <v>400</v>
      </c>
      <c r="M129" s="67">
        <v>0</v>
      </c>
      <c r="N129" s="67">
        <v>0</v>
      </c>
      <c r="O129" s="67">
        <v>0</v>
      </c>
      <c r="P129" s="67">
        <v>0</v>
      </c>
      <c r="Q129" s="67">
        <v>0</v>
      </c>
      <c r="R129" s="67">
        <v>0</v>
      </c>
      <c r="S129" s="67">
        <v>400</v>
      </c>
      <c r="T129" s="67">
        <v>120</v>
      </c>
      <c r="U129" s="67">
        <v>280</v>
      </c>
      <c r="V129" s="67">
        <v>280</v>
      </c>
    </row>
    <row r="130" spans="1:22" ht="22.9" customHeight="1">
      <c r="A130" s="21" t="s">
        <v>697</v>
      </c>
      <c r="B130" s="67">
        <v>0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67">
        <v>0</v>
      </c>
      <c r="I130" s="67">
        <v>0</v>
      </c>
      <c r="J130" s="67">
        <v>0</v>
      </c>
      <c r="K130" s="67">
        <v>0</v>
      </c>
      <c r="L130" s="67">
        <v>0</v>
      </c>
      <c r="M130" s="67">
        <v>0</v>
      </c>
      <c r="N130" s="67">
        <v>0</v>
      </c>
      <c r="O130" s="67">
        <v>0</v>
      </c>
      <c r="P130" s="67">
        <v>0</v>
      </c>
      <c r="Q130" s="67">
        <v>0</v>
      </c>
      <c r="R130" s="67">
        <v>0</v>
      </c>
      <c r="S130" s="67">
        <v>0</v>
      </c>
      <c r="T130" s="67">
        <v>0</v>
      </c>
      <c r="U130" s="67">
        <v>0</v>
      </c>
      <c r="V130" s="67">
        <v>0</v>
      </c>
    </row>
    <row r="131" spans="1:22" ht="22.9" customHeight="1">
      <c r="A131" s="21" t="s">
        <v>139</v>
      </c>
      <c r="B131" s="67">
        <v>0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67">
        <v>0</v>
      </c>
      <c r="I131" s="67">
        <v>0</v>
      </c>
      <c r="J131" s="67">
        <v>0</v>
      </c>
      <c r="K131" s="67">
        <v>0</v>
      </c>
      <c r="L131" s="67">
        <v>0</v>
      </c>
      <c r="M131" s="67">
        <v>0</v>
      </c>
      <c r="N131" s="67">
        <v>0</v>
      </c>
      <c r="O131" s="67">
        <v>0</v>
      </c>
      <c r="P131" s="67">
        <v>0</v>
      </c>
      <c r="Q131" s="67">
        <v>0</v>
      </c>
      <c r="R131" s="67">
        <v>0</v>
      </c>
      <c r="S131" s="67">
        <v>0</v>
      </c>
      <c r="T131" s="67">
        <v>0</v>
      </c>
      <c r="U131" s="67">
        <v>0</v>
      </c>
      <c r="V131" s="67">
        <v>0</v>
      </c>
    </row>
    <row r="132" spans="1:22" ht="22.9" customHeight="1">
      <c r="A132" s="21" t="s">
        <v>698</v>
      </c>
      <c r="B132" s="67">
        <v>0</v>
      </c>
      <c r="C132" s="67">
        <v>0</v>
      </c>
      <c r="D132" s="67">
        <v>0</v>
      </c>
      <c r="E132" s="67">
        <v>0</v>
      </c>
      <c r="F132" s="67">
        <v>0</v>
      </c>
      <c r="G132" s="67">
        <v>0</v>
      </c>
      <c r="H132" s="67">
        <v>0</v>
      </c>
      <c r="I132" s="67">
        <v>0</v>
      </c>
      <c r="J132" s="67">
        <v>0</v>
      </c>
      <c r="K132" s="67">
        <v>0</v>
      </c>
      <c r="L132" s="67">
        <v>0</v>
      </c>
      <c r="M132" s="67">
        <v>0</v>
      </c>
      <c r="N132" s="67">
        <v>0</v>
      </c>
      <c r="O132" s="67">
        <v>0</v>
      </c>
      <c r="P132" s="67">
        <v>0</v>
      </c>
      <c r="Q132" s="67">
        <v>0</v>
      </c>
      <c r="R132" s="67">
        <v>0</v>
      </c>
      <c r="S132" s="67">
        <v>0</v>
      </c>
      <c r="T132" s="67">
        <v>0</v>
      </c>
      <c r="U132" s="67">
        <v>0</v>
      </c>
      <c r="V132" s="67">
        <v>0</v>
      </c>
    </row>
    <row r="133" spans="1:22" ht="22.9" customHeight="1">
      <c r="A133" s="21" t="s">
        <v>140</v>
      </c>
      <c r="B133" s="67">
        <v>0</v>
      </c>
      <c r="C133" s="67">
        <v>55</v>
      </c>
      <c r="D133" s="67">
        <v>0</v>
      </c>
      <c r="E133" s="67">
        <v>0</v>
      </c>
      <c r="F133" s="67">
        <v>55</v>
      </c>
      <c r="G133" s="67">
        <v>0</v>
      </c>
      <c r="H133" s="67">
        <v>0</v>
      </c>
      <c r="I133" s="67">
        <v>0</v>
      </c>
      <c r="J133" s="67">
        <v>0</v>
      </c>
      <c r="K133" s="67">
        <v>0</v>
      </c>
      <c r="L133" s="67">
        <v>0</v>
      </c>
      <c r="M133" s="67">
        <v>0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55</v>
      </c>
      <c r="T133" s="67">
        <v>55</v>
      </c>
      <c r="U133" s="67">
        <v>0</v>
      </c>
      <c r="V133" s="67">
        <v>0</v>
      </c>
    </row>
    <row r="134" spans="1:22" ht="22.9" customHeight="1">
      <c r="A134" s="21" t="s">
        <v>141</v>
      </c>
      <c r="B134" s="67">
        <v>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67">
        <v>0</v>
      </c>
      <c r="I134" s="67">
        <v>0</v>
      </c>
      <c r="J134" s="67">
        <v>0</v>
      </c>
      <c r="K134" s="67">
        <v>0</v>
      </c>
      <c r="L134" s="67">
        <v>0</v>
      </c>
      <c r="M134" s="67">
        <v>0</v>
      </c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7">
        <v>0</v>
      </c>
      <c r="T134" s="67">
        <v>0</v>
      </c>
      <c r="U134" s="67">
        <v>0</v>
      </c>
      <c r="V134" s="67">
        <v>0</v>
      </c>
    </row>
    <row r="135" spans="1:22" ht="22.9" customHeight="1">
      <c r="A135" s="21" t="s">
        <v>142</v>
      </c>
      <c r="B135" s="67">
        <v>0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67">
        <v>0</v>
      </c>
      <c r="I135" s="67">
        <v>0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</row>
    <row r="136" spans="1:22" ht="22.9" customHeight="1">
      <c r="A136" s="21" t="s">
        <v>242</v>
      </c>
      <c r="B136" s="67">
        <v>0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67">
        <v>0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</row>
    <row r="137" spans="1:22" ht="22.9" customHeight="1">
      <c r="A137" s="21" t="s">
        <v>454</v>
      </c>
      <c r="B137" s="67">
        <v>0</v>
      </c>
      <c r="C137" s="67">
        <v>0</v>
      </c>
      <c r="D137" s="67">
        <v>0</v>
      </c>
      <c r="E137" s="67">
        <v>0</v>
      </c>
      <c r="F137" s="67">
        <v>0</v>
      </c>
      <c r="G137" s="67">
        <v>0</v>
      </c>
      <c r="H137" s="67">
        <v>0</v>
      </c>
      <c r="I137" s="67">
        <v>0</v>
      </c>
      <c r="J137" s="67">
        <v>0</v>
      </c>
      <c r="K137" s="67">
        <v>0</v>
      </c>
      <c r="L137" s="67">
        <v>0</v>
      </c>
      <c r="M137" s="67">
        <v>0</v>
      </c>
      <c r="N137" s="67">
        <v>0</v>
      </c>
      <c r="O137" s="67">
        <v>0</v>
      </c>
      <c r="P137" s="67">
        <v>0</v>
      </c>
      <c r="Q137" s="67">
        <v>0</v>
      </c>
      <c r="R137" s="67">
        <v>0</v>
      </c>
      <c r="S137" s="67">
        <v>0</v>
      </c>
      <c r="T137" s="67">
        <v>0</v>
      </c>
      <c r="U137" s="67">
        <v>0</v>
      </c>
      <c r="V137" s="67">
        <v>0</v>
      </c>
    </row>
    <row r="138" spans="1:22" ht="22.9" customHeight="1">
      <c r="A138" s="21" t="s">
        <v>143</v>
      </c>
      <c r="B138" s="67">
        <v>0</v>
      </c>
      <c r="C138" s="67">
        <v>0</v>
      </c>
      <c r="D138" s="67">
        <v>0</v>
      </c>
      <c r="E138" s="67">
        <v>0</v>
      </c>
      <c r="F138" s="67">
        <v>0</v>
      </c>
      <c r="G138" s="67">
        <v>0</v>
      </c>
      <c r="H138" s="67">
        <v>0</v>
      </c>
      <c r="I138" s="67">
        <v>0</v>
      </c>
      <c r="J138" s="67">
        <v>0</v>
      </c>
      <c r="K138" s="67">
        <v>0</v>
      </c>
      <c r="L138" s="67">
        <v>0</v>
      </c>
      <c r="M138" s="67">
        <v>0</v>
      </c>
      <c r="N138" s="67">
        <v>0</v>
      </c>
      <c r="O138" s="67">
        <v>0</v>
      </c>
      <c r="P138" s="67">
        <v>0</v>
      </c>
      <c r="Q138" s="67">
        <v>0</v>
      </c>
      <c r="R138" s="67">
        <v>0</v>
      </c>
      <c r="S138" s="67">
        <v>0</v>
      </c>
      <c r="T138" s="67">
        <v>0</v>
      </c>
      <c r="U138" s="67">
        <v>0</v>
      </c>
      <c r="V138" s="67">
        <v>0</v>
      </c>
    </row>
    <row r="139" spans="1:22" ht="22.9" customHeight="1">
      <c r="A139" s="21" t="s">
        <v>219</v>
      </c>
      <c r="B139" s="67">
        <v>8114</v>
      </c>
      <c r="C139" s="67">
        <v>4244</v>
      </c>
      <c r="D139" s="67">
        <v>200</v>
      </c>
      <c r="E139" s="67">
        <v>0</v>
      </c>
      <c r="F139" s="67">
        <v>0</v>
      </c>
      <c r="G139" s="67">
        <v>1084</v>
      </c>
      <c r="H139" s="67">
        <v>317</v>
      </c>
      <c r="I139" s="67">
        <v>0</v>
      </c>
      <c r="J139" s="67">
        <v>0</v>
      </c>
      <c r="K139" s="67">
        <v>300</v>
      </c>
      <c r="L139" s="67">
        <v>1847</v>
      </c>
      <c r="M139" s="67">
        <v>-2598</v>
      </c>
      <c r="N139" s="67">
        <v>3094</v>
      </c>
      <c r="O139" s="67">
        <v>0</v>
      </c>
      <c r="P139" s="67">
        <v>0</v>
      </c>
      <c r="Q139" s="67">
        <v>0</v>
      </c>
      <c r="R139" s="67">
        <v>0</v>
      </c>
      <c r="S139" s="67">
        <v>12358</v>
      </c>
      <c r="T139" s="67">
        <v>11638</v>
      </c>
      <c r="U139" s="67">
        <v>720</v>
      </c>
      <c r="V139" s="67">
        <v>720</v>
      </c>
    </row>
    <row r="140" spans="1:22" ht="22.9" customHeight="1">
      <c r="A140" s="21" t="s">
        <v>144</v>
      </c>
      <c r="B140" s="67">
        <v>0</v>
      </c>
      <c r="C140" s="67">
        <v>0</v>
      </c>
      <c r="D140" s="67">
        <v>0</v>
      </c>
      <c r="E140" s="67">
        <v>0</v>
      </c>
      <c r="F140" s="67">
        <v>0</v>
      </c>
      <c r="G140" s="67">
        <v>0</v>
      </c>
      <c r="H140" s="67">
        <v>0</v>
      </c>
      <c r="I140" s="67">
        <v>0</v>
      </c>
      <c r="J140" s="67">
        <v>0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</row>
    <row r="141" spans="1:22" ht="22.9" customHeight="1">
      <c r="A141" s="21" t="s">
        <v>145</v>
      </c>
      <c r="B141" s="67">
        <v>0</v>
      </c>
      <c r="C141" s="67">
        <v>0</v>
      </c>
      <c r="D141" s="67">
        <v>0</v>
      </c>
      <c r="E141" s="67">
        <v>0</v>
      </c>
      <c r="F141" s="67">
        <v>0</v>
      </c>
      <c r="G141" s="67">
        <v>0</v>
      </c>
      <c r="H141" s="67">
        <v>0</v>
      </c>
      <c r="I141" s="67">
        <v>0</v>
      </c>
      <c r="J141" s="67">
        <v>0</v>
      </c>
      <c r="K141" s="67">
        <v>0</v>
      </c>
      <c r="L141" s="67">
        <v>0</v>
      </c>
      <c r="M141" s="67">
        <v>0</v>
      </c>
      <c r="N141" s="67">
        <v>0</v>
      </c>
      <c r="O141" s="67">
        <v>0</v>
      </c>
      <c r="P141" s="67">
        <v>0</v>
      </c>
      <c r="Q141" s="67">
        <v>0</v>
      </c>
      <c r="R141" s="67">
        <v>0</v>
      </c>
      <c r="S141" s="67">
        <v>0</v>
      </c>
      <c r="T141" s="67">
        <v>0</v>
      </c>
      <c r="U141" s="67">
        <v>0</v>
      </c>
      <c r="V141" s="67">
        <v>0</v>
      </c>
    </row>
    <row r="142" spans="1:22" ht="22.9" customHeight="1">
      <c r="A142" s="21" t="s">
        <v>146</v>
      </c>
      <c r="B142" s="67">
        <v>8114</v>
      </c>
      <c r="C142" s="67">
        <v>4244</v>
      </c>
      <c r="D142" s="67">
        <v>200</v>
      </c>
      <c r="E142" s="67">
        <v>0</v>
      </c>
      <c r="F142" s="67">
        <v>0</v>
      </c>
      <c r="G142" s="67">
        <v>1084</v>
      </c>
      <c r="H142" s="67">
        <v>317</v>
      </c>
      <c r="I142" s="67">
        <v>0</v>
      </c>
      <c r="J142" s="67">
        <v>0</v>
      </c>
      <c r="K142" s="67">
        <v>300</v>
      </c>
      <c r="L142" s="67">
        <v>1847</v>
      </c>
      <c r="M142" s="67">
        <v>-2598</v>
      </c>
      <c r="N142" s="67">
        <v>3094</v>
      </c>
      <c r="O142" s="67">
        <v>0</v>
      </c>
      <c r="P142" s="67">
        <v>0</v>
      </c>
      <c r="Q142" s="67">
        <v>0</v>
      </c>
      <c r="R142" s="67">
        <v>0</v>
      </c>
      <c r="S142" s="67">
        <v>12358</v>
      </c>
      <c r="T142" s="67">
        <v>11638</v>
      </c>
      <c r="U142" s="67">
        <v>720</v>
      </c>
      <c r="V142" s="67">
        <v>720</v>
      </c>
    </row>
    <row r="143" spans="1:22" ht="22.9" customHeight="1">
      <c r="A143" s="21" t="s">
        <v>503</v>
      </c>
      <c r="B143" s="67">
        <v>0</v>
      </c>
      <c r="C143" s="67">
        <v>0</v>
      </c>
      <c r="D143" s="67">
        <v>0</v>
      </c>
      <c r="E143" s="67">
        <v>0</v>
      </c>
      <c r="F143" s="67">
        <v>0</v>
      </c>
      <c r="G143" s="67">
        <v>0</v>
      </c>
      <c r="H143" s="67">
        <v>0</v>
      </c>
      <c r="I143" s="67">
        <v>0</v>
      </c>
      <c r="J143" s="67">
        <v>0</v>
      </c>
      <c r="K143" s="67">
        <v>0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</row>
    <row r="144" spans="1:22" ht="22.9" customHeight="1">
      <c r="A144" s="21" t="s">
        <v>147</v>
      </c>
      <c r="B144" s="67">
        <v>0</v>
      </c>
      <c r="C144" s="67">
        <v>0</v>
      </c>
      <c r="D144" s="67">
        <v>0</v>
      </c>
      <c r="E144" s="67">
        <v>0</v>
      </c>
      <c r="F144" s="67">
        <v>0</v>
      </c>
      <c r="G144" s="67">
        <v>0</v>
      </c>
      <c r="H144" s="67">
        <v>0</v>
      </c>
      <c r="I144" s="67">
        <v>0</v>
      </c>
      <c r="J144" s="67">
        <v>0</v>
      </c>
      <c r="K144" s="67">
        <v>0</v>
      </c>
      <c r="L144" s="67">
        <v>0</v>
      </c>
      <c r="M144" s="67">
        <v>0</v>
      </c>
      <c r="N144" s="67">
        <v>0</v>
      </c>
      <c r="O144" s="67">
        <v>0</v>
      </c>
      <c r="P144" s="67">
        <v>0</v>
      </c>
      <c r="Q144" s="67">
        <v>0</v>
      </c>
      <c r="R144" s="67">
        <v>0</v>
      </c>
      <c r="S144" s="67">
        <v>0</v>
      </c>
      <c r="T144" s="67">
        <v>0</v>
      </c>
      <c r="U144" s="67">
        <v>0</v>
      </c>
      <c r="V144" s="67">
        <v>0</v>
      </c>
    </row>
    <row r="145" spans="1:22" ht="22.9" customHeight="1">
      <c r="A145" s="21" t="s">
        <v>220</v>
      </c>
      <c r="B145" s="67">
        <v>0</v>
      </c>
      <c r="C145" s="67">
        <v>0</v>
      </c>
      <c r="D145" s="67">
        <v>0</v>
      </c>
      <c r="E145" s="67">
        <v>0</v>
      </c>
      <c r="F145" s="67">
        <v>0</v>
      </c>
      <c r="G145" s="67">
        <v>0</v>
      </c>
      <c r="H145" s="67">
        <v>0</v>
      </c>
      <c r="I145" s="67">
        <v>0</v>
      </c>
      <c r="J145" s="67">
        <v>0</v>
      </c>
      <c r="K145" s="67">
        <v>0</v>
      </c>
      <c r="L145" s="67">
        <v>0</v>
      </c>
      <c r="M145" s="67">
        <v>0</v>
      </c>
      <c r="N145" s="67">
        <v>0</v>
      </c>
      <c r="O145" s="67">
        <v>0</v>
      </c>
      <c r="P145" s="67">
        <v>0</v>
      </c>
      <c r="Q145" s="67">
        <v>0</v>
      </c>
      <c r="R145" s="67">
        <v>0</v>
      </c>
      <c r="S145" s="67">
        <v>0</v>
      </c>
      <c r="T145" s="67">
        <v>0</v>
      </c>
      <c r="U145" s="67">
        <v>0</v>
      </c>
      <c r="V145" s="67">
        <v>0</v>
      </c>
    </row>
    <row r="146" spans="1:22" ht="22.9" customHeight="1">
      <c r="A146" s="21" t="s">
        <v>221</v>
      </c>
      <c r="B146" s="67">
        <v>12691</v>
      </c>
      <c r="C146" s="67">
        <v>2451</v>
      </c>
      <c r="D146" s="67">
        <v>0</v>
      </c>
      <c r="E146" s="67">
        <v>5238</v>
      </c>
      <c r="F146" s="67">
        <v>1458</v>
      </c>
      <c r="G146" s="67">
        <v>390</v>
      </c>
      <c r="H146" s="67">
        <v>80</v>
      </c>
      <c r="I146" s="67">
        <v>0</v>
      </c>
      <c r="J146" s="67">
        <v>0</v>
      </c>
      <c r="K146" s="67">
        <v>0</v>
      </c>
      <c r="L146" s="67">
        <v>-173</v>
      </c>
      <c r="M146" s="67">
        <v>-4542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15142</v>
      </c>
      <c r="T146" s="67">
        <v>13681</v>
      </c>
      <c r="U146" s="67">
        <v>1461</v>
      </c>
      <c r="V146" s="67">
        <v>1461</v>
      </c>
    </row>
    <row r="147" spans="1:22" ht="22.9" customHeight="1">
      <c r="A147" s="21" t="s">
        <v>699</v>
      </c>
      <c r="B147" s="67">
        <v>12040</v>
      </c>
      <c r="C147" s="67">
        <v>1205</v>
      </c>
      <c r="D147" s="67">
        <v>0</v>
      </c>
      <c r="E147" s="67">
        <v>3862</v>
      </c>
      <c r="F147" s="67">
        <v>1415</v>
      </c>
      <c r="G147" s="67">
        <v>390</v>
      </c>
      <c r="H147" s="67">
        <v>80</v>
      </c>
      <c r="I147" s="67">
        <v>0</v>
      </c>
      <c r="J147" s="67">
        <v>0</v>
      </c>
      <c r="K147" s="67">
        <v>0</v>
      </c>
      <c r="L147" s="67">
        <v>0</v>
      </c>
      <c r="M147" s="67">
        <v>-4542</v>
      </c>
      <c r="N147" s="67">
        <v>0</v>
      </c>
      <c r="O147" s="67">
        <v>0</v>
      </c>
      <c r="P147" s="67">
        <v>0</v>
      </c>
      <c r="Q147" s="67">
        <v>0</v>
      </c>
      <c r="R147" s="67">
        <v>0</v>
      </c>
      <c r="S147" s="67">
        <v>13245</v>
      </c>
      <c r="T147" s="67">
        <v>12987</v>
      </c>
      <c r="U147" s="67">
        <v>258</v>
      </c>
      <c r="V147" s="67">
        <v>258</v>
      </c>
    </row>
    <row r="148" spans="1:22" ht="22.9" customHeight="1">
      <c r="A148" s="21" t="s">
        <v>504</v>
      </c>
      <c r="B148" s="67">
        <v>0</v>
      </c>
      <c r="C148" s="67">
        <v>40</v>
      </c>
      <c r="D148" s="67">
        <v>0</v>
      </c>
      <c r="E148" s="67">
        <v>0</v>
      </c>
      <c r="F148" s="67">
        <v>40</v>
      </c>
      <c r="G148" s="67">
        <v>0</v>
      </c>
      <c r="H148" s="67">
        <v>0</v>
      </c>
      <c r="I148" s="67">
        <v>0</v>
      </c>
      <c r="J148" s="67">
        <v>0</v>
      </c>
      <c r="K148" s="67">
        <v>0</v>
      </c>
      <c r="L148" s="67">
        <v>0</v>
      </c>
      <c r="M148" s="67">
        <v>0</v>
      </c>
      <c r="N148" s="67">
        <v>0</v>
      </c>
      <c r="O148" s="67">
        <v>0</v>
      </c>
      <c r="P148" s="67">
        <v>0</v>
      </c>
      <c r="Q148" s="67">
        <v>0</v>
      </c>
      <c r="R148" s="67">
        <v>0</v>
      </c>
      <c r="S148" s="67">
        <v>40</v>
      </c>
      <c r="T148" s="67">
        <v>40</v>
      </c>
      <c r="U148" s="67">
        <v>0</v>
      </c>
      <c r="V148" s="67">
        <v>0</v>
      </c>
    </row>
    <row r="149" spans="1:22" ht="22.9" customHeight="1">
      <c r="A149" s="21" t="s">
        <v>149</v>
      </c>
      <c r="B149" s="67">
        <v>0</v>
      </c>
      <c r="C149" s="67">
        <v>0</v>
      </c>
      <c r="D149" s="67">
        <v>0</v>
      </c>
      <c r="E149" s="67">
        <v>0</v>
      </c>
      <c r="F149" s="67">
        <v>0</v>
      </c>
      <c r="G149" s="67">
        <v>0</v>
      </c>
      <c r="H149" s="67">
        <v>0</v>
      </c>
      <c r="I149" s="67">
        <v>0</v>
      </c>
      <c r="J149" s="67">
        <v>0</v>
      </c>
      <c r="K149" s="67">
        <v>0</v>
      </c>
      <c r="L149" s="67">
        <v>0</v>
      </c>
      <c r="M149" s="67">
        <v>0</v>
      </c>
      <c r="N149" s="67">
        <v>0</v>
      </c>
      <c r="O149" s="67">
        <v>0</v>
      </c>
      <c r="P149" s="67">
        <v>0</v>
      </c>
      <c r="Q149" s="67">
        <v>0</v>
      </c>
      <c r="R149" s="67">
        <v>0</v>
      </c>
      <c r="S149" s="67">
        <v>0</v>
      </c>
      <c r="T149" s="67">
        <v>0</v>
      </c>
      <c r="U149" s="67">
        <v>0</v>
      </c>
      <c r="V149" s="67">
        <v>0</v>
      </c>
    </row>
    <row r="150" spans="1:22" ht="22.9" customHeight="1">
      <c r="A150" s="21" t="s">
        <v>150</v>
      </c>
      <c r="B150" s="67">
        <v>0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  <c r="H150" s="67">
        <v>0</v>
      </c>
      <c r="I150" s="67">
        <v>0</v>
      </c>
      <c r="J150" s="67">
        <v>0</v>
      </c>
      <c r="K150" s="67">
        <v>0</v>
      </c>
      <c r="L150" s="67">
        <v>0</v>
      </c>
      <c r="M150" s="67">
        <v>0</v>
      </c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7">
        <v>0</v>
      </c>
      <c r="T150" s="67">
        <v>0</v>
      </c>
      <c r="U150" s="67">
        <v>0</v>
      </c>
      <c r="V150" s="67">
        <v>0</v>
      </c>
    </row>
    <row r="151" spans="1:22" ht="22.9" customHeight="1">
      <c r="A151" s="21" t="s">
        <v>700</v>
      </c>
      <c r="B151" s="67">
        <v>0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  <c r="H151" s="67">
        <v>0</v>
      </c>
      <c r="I151" s="67">
        <v>0</v>
      </c>
      <c r="J151" s="67">
        <v>0</v>
      </c>
      <c r="K151" s="67">
        <v>0</v>
      </c>
      <c r="L151" s="67">
        <v>0</v>
      </c>
      <c r="M151" s="67">
        <v>0</v>
      </c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7">
        <v>0</v>
      </c>
      <c r="T151" s="67">
        <v>0</v>
      </c>
      <c r="U151" s="67">
        <v>0</v>
      </c>
      <c r="V151" s="67">
        <v>0</v>
      </c>
    </row>
    <row r="152" spans="1:22" ht="22.9" customHeight="1">
      <c r="A152" s="21" t="s">
        <v>283</v>
      </c>
      <c r="B152" s="67">
        <v>651</v>
      </c>
      <c r="C152" s="67">
        <v>1206</v>
      </c>
      <c r="D152" s="67">
        <v>0</v>
      </c>
      <c r="E152" s="67">
        <v>1376</v>
      </c>
      <c r="F152" s="67">
        <v>3</v>
      </c>
      <c r="G152" s="67">
        <v>0</v>
      </c>
      <c r="H152" s="67">
        <v>0</v>
      </c>
      <c r="I152" s="67">
        <v>0</v>
      </c>
      <c r="J152" s="67">
        <v>0</v>
      </c>
      <c r="K152" s="67">
        <v>0</v>
      </c>
      <c r="L152" s="67">
        <v>-173</v>
      </c>
      <c r="M152" s="67">
        <v>0</v>
      </c>
      <c r="N152" s="67">
        <v>0</v>
      </c>
      <c r="O152" s="67">
        <v>0</v>
      </c>
      <c r="P152" s="67">
        <v>0</v>
      </c>
      <c r="Q152" s="67">
        <v>0</v>
      </c>
      <c r="R152" s="67">
        <v>0</v>
      </c>
      <c r="S152" s="67">
        <v>1857</v>
      </c>
      <c r="T152" s="67">
        <v>654</v>
      </c>
      <c r="U152" s="67">
        <v>1203</v>
      </c>
      <c r="V152" s="67">
        <v>1203</v>
      </c>
    </row>
    <row r="153" spans="1:22" ht="22.9" customHeight="1">
      <c r="A153" s="21" t="s">
        <v>243</v>
      </c>
      <c r="B153" s="67">
        <v>0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  <c r="H153" s="67">
        <v>0</v>
      </c>
      <c r="I153" s="67">
        <v>0</v>
      </c>
      <c r="J153" s="67">
        <v>0</v>
      </c>
      <c r="K153" s="67">
        <v>0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</row>
    <row r="154" spans="1:22" ht="22.9" customHeight="1">
      <c r="A154" s="21" t="s">
        <v>222</v>
      </c>
      <c r="B154" s="67">
        <v>0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  <c r="H154" s="67">
        <v>0</v>
      </c>
      <c r="I154" s="67">
        <v>0</v>
      </c>
      <c r="J154" s="67">
        <v>0</v>
      </c>
      <c r="K154" s="67">
        <v>0</v>
      </c>
      <c r="L154" s="67">
        <v>0</v>
      </c>
      <c r="M154" s="67">
        <v>0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0</v>
      </c>
      <c r="T154" s="67">
        <v>0</v>
      </c>
      <c r="U154" s="67">
        <v>0</v>
      </c>
      <c r="V154" s="67">
        <v>0</v>
      </c>
    </row>
    <row r="155" spans="1:22" ht="22.9" customHeight="1">
      <c r="A155" s="21" t="s">
        <v>223</v>
      </c>
      <c r="B155" s="67">
        <v>0</v>
      </c>
      <c r="C155" s="67">
        <v>0</v>
      </c>
      <c r="D155" s="67">
        <v>0</v>
      </c>
      <c r="E155" s="67">
        <v>0</v>
      </c>
      <c r="F155" s="67">
        <v>0</v>
      </c>
      <c r="G155" s="67">
        <v>0</v>
      </c>
      <c r="H155" s="67">
        <v>0</v>
      </c>
      <c r="I155" s="67">
        <v>0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</row>
    <row r="156" spans="1:22" ht="22.9" customHeight="1">
      <c r="A156" s="21" t="s">
        <v>20</v>
      </c>
      <c r="B156" s="67">
        <v>0</v>
      </c>
      <c r="C156" s="67">
        <v>0</v>
      </c>
      <c r="D156" s="67">
        <v>0</v>
      </c>
      <c r="E156" s="67">
        <v>0</v>
      </c>
      <c r="F156" s="67">
        <v>0</v>
      </c>
      <c r="G156" s="67">
        <v>0</v>
      </c>
      <c r="H156" s="67">
        <v>0</v>
      </c>
      <c r="I156" s="67">
        <v>0</v>
      </c>
      <c r="J156" s="67">
        <v>0</v>
      </c>
      <c r="K156" s="67">
        <v>0</v>
      </c>
      <c r="L156" s="67">
        <v>0</v>
      </c>
      <c r="M156" s="67">
        <v>0</v>
      </c>
      <c r="N156" s="67">
        <v>0</v>
      </c>
      <c r="O156" s="67">
        <v>0</v>
      </c>
      <c r="P156" s="67">
        <v>0</v>
      </c>
      <c r="Q156" s="67">
        <v>0</v>
      </c>
      <c r="R156" s="67">
        <v>0</v>
      </c>
      <c r="S156" s="67">
        <v>0</v>
      </c>
      <c r="T156" s="67">
        <v>0</v>
      </c>
      <c r="U156" s="67">
        <v>0</v>
      </c>
      <c r="V156" s="67">
        <v>0</v>
      </c>
    </row>
    <row r="157" spans="1:22" ht="22.9" customHeight="1">
      <c r="A157" s="21" t="s">
        <v>151</v>
      </c>
      <c r="B157" s="67">
        <v>0</v>
      </c>
      <c r="C157" s="67">
        <v>0</v>
      </c>
      <c r="D157" s="67">
        <v>0</v>
      </c>
      <c r="E157" s="67">
        <v>0</v>
      </c>
      <c r="F157" s="67">
        <v>0</v>
      </c>
      <c r="G157" s="67">
        <v>0</v>
      </c>
      <c r="H157" s="67">
        <v>0</v>
      </c>
      <c r="I157" s="67">
        <v>0</v>
      </c>
      <c r="J157" s="67">
        <v>0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</row>
    <row r="158" spans="1:22" ht="22.9" customHeight="1">
      <c r="A158" s="21" t="s">
        <v>152</v>
      </c>
      <c r="B158" s="67">
        <v>0</v>
      </c>
      <c r="C158" s="67">
        <v>0</v>
      </c>
      <c r="D158" s="67">
        <v>0</v>
      </c>
      <c r="E158" s="67">
        <v>0</v>
      </c>
      <c r="F158" s="67">
        <v>0</v>
      </c>
      <c r="G158" s="67">
        <v>0</v>
      </c>
      <c r="H158" s="67">
        <v>0</v>
      </c>
      <c r="I158" s="67">
        <v>0</v>
      </c>
      <c r="J158" s="67">
        <v>0</v>
      </c>
      <c r="K158" s="67">
        <v>0</v>
      </c>
      <c r="L158" s="67">
        <v>0</v>
      </c>
      <c r="M158" s="67">
        <v>0</v>
      </c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67">
        <v>0</v>
      </c>
      <c r="U158" s="67">
        <v>0</v>
      </c>
      <c r="V158" s="67">
        <v>0</v>
      </c>
    </row>
    <row r="159" spans="1:22" ht="22.9" customHeight="1">
      <c r="A159" s="21" t="s">
        <v>284</v>
      </c>
      <c r="B159" s="67">
        <v>0</v>
      </c>
      <c r="C159" s="67">
        <v>0</v>
      </c>
      <c r="D159" s="67">
        <v>0</v>
      </c>
      <c r="E159" s="67">
        <v>0</v>
      </c>
      <c r="F159" s="67">
        <v>0</v>
      </c>
      <c r="G159" s="67">
        <v>0</v>
      </c>
      <c r="H159" s="67">
        <v>0</v>
      </c>
      <c r="I159" s="67">
        <v>0</v>
      </c>
      <c r="J159" s="67">
        <v>0</v>
      </c>
      <c r="K159" s="67">
        <v>0</v>
      </c>
      <c r="L159" s="67">
        <v>0</v>
      </c>
      <c r="M159" s="67">
        <v>0</v>
      </c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</row>
    <row r="160" spans="1:22" ht="22.9" customHeight="1">
      <c r="A160" s="21" t="s">
        <v>153</v>
      </c>
      <c r="B160" s="67">
        <v>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</row>
    <row r="161" spans="1:22" ht="22.9" customHeight="1">
      <c r="A161" s="21" t="s">
        <v>154</v>
      </c>
      <c r="B161" s="67">
        <v>0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  <c r="H161" s="67">
        <v>0</v>
      </c>
      <c r="I161" s="67">
        <v>0</v>
      </c>
      <c r="J161" s="67">
        <v>0</v>
      </c>
      <c r="K161" s="67">
        <v>0</v>
      </c>
      <c r="L161" s="67">
        <v>0</v>
      </c>
      <c r="M161" s="67">
        <v>0</v>
      </c>
      <c r="N161" s="67">
        <v>0</v>
      </c>
      <c r="O161" s="67">
        <v>0</v>
      </c>
      <c r="P161" s="67">
        <v>0</v>
      </c>
      <c r="Q161" s="67">
        <v>0</v>
      </c>
      <c r="R161" s="67">
        <v>0</v>
      </c>
      <c r="S161" s="67">
        <v>0</v>
      </c>
      <c r="T161" s="67">
        <v>0</v>
      </c>
      <c r="U161" s="67">
        <v>0</v>
      </c>
      <c r="V161" s="67">
        <v>0</v>
      </c>
    </row>
    <row r="162" spans="1:22" ht="22.9" customHeight="1">
      <c r="A162" s="21" t="s">
        <v>701</v>
      </c>
      <c r="B162" s="67">
        <v>0</v>
      </c>
      <c r="C162" s="67">
        <v>0</v>
      </c>
      <c r="D162" s="67">
        <v>0</v>
      </c>
      <c r="E162" s="67">
        <v>0</v>
      </c>
      <c r="F162" s="67">
        <v>0</v>
      </c>
      <c r="G162" s="67">
        <v>0</v>
      </c>
      <c r="H162" s="67">
        <v>0</v>
      </c>
      <c r="I162" s="67">
        <v>0</v>
      </c>
      <c r="J162" s="67">
        <v>0</v>
      </c>
      <c r="K162" s="67">
        <v>0</v>
      </c>
      <c r="L162" s="67">
        <v>0</v>
      </c>
      <c r="M162" s="67">
        <v>0</v>
      </c>
      <c r="N162" s="67">
        <v>0</v>
      </c>
      <c r="O162" s="67">
        <v>0</v>
      </c>
      <c r="P162" s="67">
        <v>0</v>
      </c>
      <c r="Q162" s="67">
        <v>0</v>
      </c>
      <c r="R162" s="67">
        <v>0</v>
      </c>
      <c r="S162" s="67">
        <v>0</v>
      </c>
      <c r="T162" s="67">
        <v>0</v>
      </c>
      <c r="U162" s="67">
        <v>0</v>
      </c>
      <c r="V162" s="67">
        <v>0</v>
      </c>
    </row>
    <row r="163" spans="1:22" ht="22.9" customHeight="1">
      <c r="A163" s="21" t="s">
        <v>702</v>
      </c>
      <c r="B163" s="67">
        <v>0</v>
      </c>
      <c r="C163" s="67">
        <v>15330</v>
      </c>
      <c r="D163" s="67">
        <v>0</v>
      </c>
      <c r="E163" s="67">
        <v>15072</v>
      </c>
      <c r="F163" s="67">
        <v>258</v>
      </c>
      <c r="G163" s="67">
        <v>0</v>
      </c>
      <c r="H163" s="67">
        <v>0</v>
      </c>
      <c r="I163" s="67">
        <v>0</v>
      </c>
      <c r="J163" s="67">
        <v>0</v>
      </c>
      <c r="K163" s="67">
        <v>0</v>
      </c>
      <c r="L163" s="67">
        <v>0</v>
      </c>
      <c r="M163" s="67">
        <v>0</v>
      </c>
      <c r="N163" s="67">
        <v>0</v>
      </c>
      <c r="O163" s="67">
        <v>0</v>
      </c>
      <c r="P163" s="67">
        <v>0</v>
      </c>
      <c r="Q163" s="67">
        <v>0</v>
      </c>
      <c r="R163" s="67">
        <v>0</v>
      </c>
      <c r="S163" s="67">
        <v>15330</v>
      </c>
      <c r="T163" s="67">
        <v>15060</v>
      </c>
      <c r="U163" s="67">
        <v>270</v>
      </c>
      <c r="V163" s="67">
        <v>270</v>
      </c>
    </row>
    <row r="164" spans="1:22" ht="22.9" customHeight="1">
      <c r="A164" s="21" t="s">
        <v>225</v>
      </c>
      <c r="B164" s="67">
        <v>0</v>
      </c>
      <c r="C164" s="67">
        <v>0</v>
      </c>
      <c r="D164" s="67">
        <v>0</v>
      </c>
      <c r="E164" s="67">
        <v>0</v>
      </c>
      <c r="F164" s="67">
        <v>0</v>
      </c>
      <c r="G164" s="67">
        <v>0</v>
      </c>
      <c r="H164" s="67">
        <v>0</v>
      </c>
      <c r="I164" s="67">
        <v>0</v>
      </c>
      <c r="J164" s="67">
        <v>0</v>
      </c>
      <c r="K164" s="67">
        <v>0</v>
      </c>
      <c r="L164" s="67">
        <v>0</v>
      </c>
      <c r="M164" s="67">
        <v>0</v>
      </c>
      <c r="N164" s="67">
        <v>0</v>
      </c>
      <c r="O164" s="67">
        <v>0</v>
      </c>
      <c r="P164" s="67">
        <v>0</v>
      </c>
      <c r="Q164" s="67">
        <v>0</v>
      </c>
      <c r="R164" s="67">
        <v>0</v>
      </c>
      <c r="S164" s="67">
        <v>0</v>
      </c>
      <c r="T164" s="67">
        <v>0</v>
      </c>
      <c r="U164" s="67">
        <v>0</v>
      </c>
      <c r="V164" s="67">
        <v>0</v>
      </c>
    </row>
    <row r="165" spans="1:22" ht="22.9" customHeight="1">
      <c r="A165" s="21" t="s">
        <v>155</v>
      </c>
      <c r="B165" s="67">
        <v>0</v>
      </c>
      <c r="C165" s="67">
        <v>0</v>
      </c>
      <c r="D165" s="67">
        <v>0</v>
      </c>
      <c r="E165" s="67">
        <v>0</v>
      </c>
      <c r="F165" s="67">
        <v>0</v>
      </c>
      <c r="G165" s="67">
        <v>0</v>
      </c>
      <c r="H165" s="67">
        <v>0</v>
      </c>
      <c r="I165" s="67">
        <v>0</v>
      </c>
      <c r="J165" s="67">
        <v>0</v>
      </c>
      <c r="K165" s="67">
        <v>0</v>
      </c>
      <c r="L165" s="67">
        <v>0</v>
      </c>
      <c r="M165" s="67">
        <v>0</v>
      </c>
      <c r="N165" s="67">
        <v>0</v>
      </c>
      <c r="O165" s="67">
        <v>0</v>
      </c>
      <c r="P165" s="67">
        <v>0</v>
      </c>
      <c r="Q165" s="67">
        <v>0</v>
      </c>
      <c r="R165" s="67">
        <v>0</v>
      </c>
      <c r="S165" s="67">
        <v>0</v>
      </c>
      <c r="T165" s="67">
        <v>0</v>
      </c>
      <c r="U165" s="67">
        <v>0</v>
      </c>
      <c r="V165" s="67">
        <v>0</v>
      </c>
    </row>
    <row r="166" spans="1:22" ht="22.9" customHeight="1">
      <c r="A166" s="21" t="s">
        <v>156</v>
      </c>
      <c r="B166" s="67">
        <v>0</v>
      </c>
      <c r="C166" s="67">
        <v>0</v>
      </c>
      <c r="D166" s="67">
        <v>0</v>
      </c>
      <c r="E166" s="67">
        <v>0</v>
      </c>
      <c r="F166" s="67">
        <v>0</v>
      </c>
      <c r="G166" s="67">
        <v>0</v>
      </c>
      <c r="H166" s="67">
        <v>0</v>
      </c>
      <c r="I166" s="67">
        <v>0</v>
      </c>
      <c r="J166" s="67">
        <v>0</v>
      </c>
      <c r="K166" s="67">
        <v>0</v>
      </c>
      <c r="L166" s="67">
        <v>0</v>
      </c>
      <c r="M166" s="67">
        <v>0</v>
      </c>
      <c r="N166" s="67">
        <v>0</v>
      </c>
      <c r="O166" s="67">
        <v>0</v>
      </c>
      <c r="P166" s="67">
        <v>0</v>
      </c>
      <c r="Q166" s="67">
        <v>0</v>
      </c>
      <c r="R166" s="67">
        <v>0</v>
      </c>
      <c r="S166" s="67">
        <v>0</v>
      </c>
      <c r="T166" s="67">
        <v>0</v>
      </c>
      <c r="U166" s="67">
        <v>0</v>
      </c>
      <c r="V166" s="67">
        <v>0</v>
      </c>
    </row>
    <row r="167" spans="1:22" ht="22.9" customHeight="1">
      <c r="A167" s="21" t="s">
        <v>226</v>
      </c>
      <c r="B167" s="67">
        <v>0</v>
      </c>
      <c r="C167" s="67">
        <v>15000</v>
      </c>
      <c r="D167" s="67">
        <v>0</v>
      </c>
      <c r="E167" s="67">
        <v>15000</v>
      </c>
      <c r="F167" s="67">
        <v>0</v>
      </c>
      <c r="G167" s="67">
        <v>0</v>
      </c>
      <c r="H167" s="67">
        <v>0</v>
      </c>
      <c r="I167" s="67">
        <v>0</v>
      </c>
      <c r="J167" s="67">
        <v>0</v>
      </c>
      <c r="K167" s="67">
        <v>0</v>
      </c>
      <c r="L167" s="67">
        <v>0</v>
      </c>
      <c r="M167" s="67">
        <v>0</v>
      </c>
      <c r="N167" s="67">
        <v>0</v>
      </c>
      <c r="O167" s="67">
        <v>0</v>
      </c>
      <c r="P167" s="67">
        <v>0</v>
      </c>
      <c r="Q167" s="67">
        <v>0</v>
      </c>
      <c r="R167" s="67">
        <v>0</v>
      </c>
      <c r="S167" s="67">
        <v>15000</v>
      </c>
      <c r="T167" s="67">
        <v>14730</v>
      </c>
      <c r="U167" s="67">
        <v>270</v>
      </c>
      <c r="V167" s="67">
        <v>270</v>
      </c>
    </row>
    <row r="168" spans="1:22" ht="22.9" customHeight="1">
      <c r="A168" s="21" t="s">
        <v>157</v>
      </c>
      <c r="B168" s="67">
        <v>0</v>
      </c>
      <c r="C168" s="67">
        <v>0</v>
      </c>
      <c r="D168" s="67">
        <v>0</v>
      </c>
      <c r="E168" s="67">
        <v>0</v>
      </c>
      <c r="F168" s="67">
        <v>0</v>
      </c>
      <c r="G168" s="67">
        <v>0</v>
      </c>
      <c r="H168" s="67">
        <v>0</v>
      </c>
      <c r="I168" s="67">
        <v>0</v>
      </c>
      <c r="J168" s="67">
        <v>0</v>
      </c>
      <c r="K168" s="67">
        <v>0</v>
      </c>
      <c r="L168" s="67">
        <v>0</v>
      </c>
      <c r="M168" s="67">
        <v>0</v>
      </c>
      <c r="N168" s="67">
        <v>0</v>
      </c>
      <c r="O168" s="67">
        <v>0</v>
      </c>
      <c r="P168" s="67">
        <v>0</v>
      </c>
      <c r="Q168" s="67">
        <v>0</v>
      </c>
      <c r="R168" s="67">
        <v>0</v>
      </c>
      <c r="S168" s="67">
        <v>0</v>
      </c>
      <c r="T168" s="67">
        <v>0</v>
      </c>
      <c r="U168" s="67">
        <v>0</v>
      </c>
      <c r="V168" s="67">
        <v>0</v>
      </c>
    </row>
    <row r="169" spans="1:22" ht="22.9" customHeight="1">
      <c r="A169" s="21" t="s">
        <v>158</v>
      </c>
      <c r="B169" s="67">
        <v>0</v>
      </c>
      <c r="C169" s="67">
        <v>330</v>
      </c>
      <c r="D169" s="67">
        <v>0</v>
      </c>
      <c r="E169" s="67">
        <v>72</v>
      </c>
      <c r="F169" s="67">
        <v>258</v>
      </c>
      <c r="G169" s="67">
        <v>0</v>
      </c>
      <c r="H169" s="67">
        <v>0</v>
      </c>
      <c r="I169" s="67">
        <v>0</v>
      </c>
      <c r="J169" s="67">
        <v>0</v>
      </c>
      <c r="K169" s="67">
        <v>0</v>
      </c>
      <c r="L169" s="67">
        <v>0</v>
      </c>
      <c r="M169" s="67">
        <v>0</v>
      </c>
      <c r="N169" s="67">
        <v>0</v>
      </c>
      <c r="O169" s="67">
        <v>0</v>
      </c>
      <c r="P169" s="67">
        <v>0</v>
      </c>
      <c r="Q169" s="67">
        <v>0</v>
      </c>
      <c r="R169" s="67">
        <v>0</v>
      </c>
      <c r="S169" s="67">
        <v>330</v>
      </c>
      <c r="T169" s="67">
        <v>330</v>
      </c>
      <c r="U169" s="67">
        <v>0</v>
      </c>
      <c r="V169" s="67">
        <v>0</v>
      </c>
    </row>
    <row r="170" spans="1:22" ht="22.9" customHeight="1">
      <c r="A170" s="21" t="s">
        <v>703</v>
      </c>
      <c r="B170" s="67">
        <v>0</v>
      </c>
      <c r="C170" s="67">
        <v>0</v>
      </c>
      <c r="D170" s="67">
        <v>0</v>
      </c>
      <c r="E170" s="67">
        <v>0</v>
      </c>
      <c r="F170" s="67">
        <v>0</v>
      </c>
      <c r="G170" s="67">
        <v>0</v>
      </c>
      <c r="H170" s="67">
        <v>0</v>
      </c>
      <c r="I170" s="67">
        <v>0</v>
      </c>
      <c r="J170" s="67">
        <v>0</v>
      </c>
      <c r="K170" s="67">
        <v>0</v>
      </c>
      <c r="L170" s="67">
        <v>0</v>
      </c>
      <c r="M170" s="67">
        <v>0</v>
      </c>
      <c r="N170" s="67">
        <v>0</v>
      </c>
      <c r="O170" s="67">
        <v>0</v>
      </c>
      <c r="P170" s="67">
        <v>0</v>
      </c>
      <c r="Q170" s="67">
        <v>0</v>
      </c>
      <c r="R170" s="67">
        <v>0</v>
      </c>
      <c r="S170" s="67">
        <v>0</v>
      </c>
      <c r="T170" s="67">
        <v>0</v>
      </c>
      <c r="U170" s="67">
        <v>0</v>
      </c>
      <c r="V170" s="67">
        <v>0</v>
      </c>
    </row>
    <row r="171" spans="1:22" ht="22.9" customHeight="1">
      <c r="A171" s="21" t="s">
        <v>227</v>
      </c>
      <c r="B171" s="67">
        <v>0</v>
      </c>
      <c r="C171" s="67">
        <v>1456</v>
      </c>
      <c r="D171" s="67">
        <v>0</v>
      </c>
      <c r="E171" s="67">
        <v>0</v>
      </c>
      <c r="F171" s="67">
        <v>1381</v>
      </c>
      <c r="G171" s="67">
        <v>0</v>
      </c>
      <c r="H171" s="67">
        <v>0</v>
      </c>
      <c r="I171" s="67">
        <v>0</v>
      </c>
      <c r="J171" s="67">
        <v>0</v>
      </c>
      <c r="K171" s="67">
        <v>0</v>
      </c>
      <c r="L171" s="67">
        <v>75</v>
      </c>
      <c r="M171" s="67">
        <v>0</v>
      </c>
      <c r="N171" s="67">
        <v>0</v>
      </c>
      <c r="O171" s="67">
        <v>0</v>
      </c>
      <c r="P171" s="67">
        <v>0</v>
      </c>
      <c r="Q171" s="67">
        <v>0</v>
      </c>
      <c r="R171" s="67">
        <v>0</v>
      </c>
      <c r="S171" s="67">
        <v>1456</v>
      </c>
      <c r="T171" s="67">
        <v>1434</v>
      </c>
      <c r="U171" s="67">
        <v>22</v>
      </c>
      <c r="V171" s="67">
        <v>22</v>
      </c>
    </row>
    <row r="172" spans="1:22" ht="22.9" customHeight="1">
      <c r="A172" s="21" t="s">
        <v>159</v>
      </c>
      <c r="B172" s="67">
        <v>0</v>
      </c>
      <c r="C172" s="67">
        <v>1000</v>
      </c>
      <c r="D172" s="67">
        <v>0</v>
      </c>
      <c r="E172" s="67">
        <v>0</v>
      </c>
      <c r="F172" s="67">
        <v>1000</v>
      </c>
      <c r="G172" s="67">
        <v>0</v>
      </c>
      <c r="H172" s="67">
        <v>0</v>
      </c>
      <c r="I172" s="67">
        <v>0</v>
      </c>
      <c r="J172" s="67">
        <v>0</v>
      </c>
      <c r="K172" s="67">
        <v>0</v>
      </c>
      <c r="L172" s="67">
        <v>0</v>
      </c>
      <c r="M172" s="67">
        <v>0</v>
      </c>
      <c r="N172" s="67">
        <v>0</v>
      </c>
      <c r="O172" s="67">
        <v>0</v>
      </c>
      <c r="P172" s="67">
        <v>0</v>
      </c>
      <c r="Q172" s="67">
        <v>0</v>
      </c>
      <c r="R172" s="67">
        <v>0</v>
      </c>
      <c r="S172" s="67">
        <v>1000</v>
      </c>
      <c r="T172" s="67">
        <v>1000</v>
      </c>
      <c r="U172" s="67">
        <v>0</v>
      </c>
      <c r="V172" s="67">
        <v>0</v>
      </c>
    </row>
    <row r="173" spans="1:22" ht="22.9" customHeight="1">
      <c r="A173" s="21" t="s">
        <v>160</v>
      </c>
      <c r="B173" s="67">
        <v>0</v>
      </c>
      <c r="C173" s="67">
        <v>97</v>
      </c>
      <c r="D173" s="67">
        <v>0</v>
      </c>
      <c r="E173" s="67">
        <v>0</v>
      </c>
      <c r="F173" s="67">
        <v>22</v>
      </c>
      <c r="G173" s="67">
        <v>0</v>
      </c>
      <c r="H173" s="67">
        <v>0</v>
      </c>
      <c r="I173" s="67">
        <v>0</v>
      </c>
      <c r="J173" s="67">
        <v>0</v>
      </c>
      <c r="K173" s="67">
        <v>0</v>
      </c>
      <c r="L173" s="67">
        <v>75</v>
      </c>
      <c r="M173" s="67">
        <v>0</v>
      </c>
      <c r="N173" s="67">
        <v>0</v>
      </c>
      <c r="O173" s="67">
        <v>0</v>
      </c>
      <c r="P173" s="67">
        <v>0</v>
      </c>
      <c r="Q173" s="67">
        <v>0</v>
      </c>
      <c r="R173" s="67">
        <v>0</v>
      </c>
      <c r="S173" s="67">
        <v>97</v>
      </c>
      <c r="T173" s="67">
        <v>75</v>
      </c>
      <c r="U173" s="67">
        <v>22</v>
      </c>
      <c r="V173" s="67">
        <v>22</v>
      </c>
    </row>
    <row r="174" spans="1:22" ht="22.9" customHeight="1">
      <c r="A174" s="21" t="s">
        <v>228</v>
      </c>
      <c r="B174" s="67">
        <v>0</v>
      </c>
      <c r="C174" s="67">
        <v>359</v>
      </c>
      <c r="D174" s="67">
        <v>0</v>
      </c>
      <c r="E174" s="67">
        <v>0</v>
      </c>
      <c r="F174" s="67">
        <v>359</v>
      </c>
      <c r="G174" s="67">
        <v>0</v>
      </c>
      <c r="H174" s="67">
        <v>0</v>
      </c>
      <c r="I174" s="67">
        <v>0</v>
      </c>
      <c r="J174" s="67">
        <v>0</v>
      </c>
      <c r="K174" s="67">
        <v>0</v>
      </c>
      <c r="L174" s="67">
        <v>0</v>
      </c>
      <c r="M174" s="67">
        <v>0</v>
      </c>
      <c r="N174" s="67">
        <v>0</v>
      </c>
      <c r="O174" s="67">
        <v>0</v>
      </c>
      <c r="P174" s="67">
        <v>0</v>
      </c>
      <c r="Q174" s="67">
        <v>0</v>
      </c>
      <c r="R174" s="67">
        <v>0</v>
      </c>
      <c r="S174" s="67">
        <v>359</v>
      </c>
      <c r="T174" s="67">
        <v>359</v>
      </c>
      <c r="U174" s="67">
        <v>0</v>
      </c>
      <c r="V174" s="67">
        <v>0</v>
      </c>
    </row>
    <row r="175" spans="1:22" ht="22.9" customHeight="1">
      <c r="A175" s="21" t="s">
        <v>229</v>
      </c>
      <c r="B175" s="67">
        <v>0</v>
      </c>
      <c r="C175" s="67">
        <v>3</v>
      </c>
      <c r="D175" s="67">
        <v>0</v>
      </c>
      <c r="E175" s="67">
        <v>0</v>
      </c>
      <c r="F175" s="67">
        <v>3</v>
      </c>
      <c r="G175" s="67">
        <v>0</v>
      </c>
      <c r="H175" s="67">
        <v>0</v>
      </c>
      <c r="I175" s="67">
        <v>0</v>
      </c>
      <c r="J175" s="67">
        <v>0</v>
      </c>
      <c r="K175" s="67">
        <v>0</v>
      </c>
      <c r="L175" s="67">
        <v>0</v>
      </c>
      <c r="M175" s="67">
        <v>0</v>
      </c>
      <c r="N175" s="67">
        <v>0</v>
      </c>
      <c r="O175" s="67">
        <v>0</v>
      </c>
      <c r="P175" s="67">
        <v>0</v>
      </c>
      <c r="Q175" s="67">
        <v>0</v>
      </c>
      <c r="R175" s="67">
        <v>0</v>
      </c>
      <c r="S175" s="67">
        <v>3</v>
      </c>
      <c r="T175" s="67">
        <v>3</v>
      </c>
      <c r="U175" s="67">
        <v>0</v>
      </c>
      <c r="V175" s="67">
        <v>0</v>
      </c>
    </row>
    <row r="176" spans="1:22" ht="22.9" customHeight="1">
      <c r="A176" s="21" t="s">
        <v>455</v>
      </c>
      <c r="B176" s="67">
        <v>0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</row>
    <row r="177" spans="1:22" ht="22.9" customHeight="1">
      <c r="A177" s="21" t="s">
        <v>704</v>
      </c>
      <c r="B177" s="67">
        <v>0</v>
      </c>
      <c r="C177" s="67">
        <v>0</v>
      </c>
      <c r="D177" s="67">
        <v>0</v>
      </c>
      <c r="E177" s="67">
        <v>0</v>
      </c>
      <c r="F177" s="67">
        <v>0</v>
      </c>
      <c r="G177" s="67">
        <v>0</v>
      </c>
      <c r="H177" s="67">
        <v>0</v>
      </c>
      <c r="I177" s="67">
        <v>0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67">
        <v>0</v>
      </c>
      <c r="P177" s="67">
        <v>0</v>
      </c>
      <c r="Q177" s="67">
        <v>0</v>
      </c>
      <c r="R177" s="67">
        <v>0</v>
      </c>
      <c r="S177" s="67">
        <v>0</v>
      </c>
      <c r="T177" s="67">
        <v>0</v>
      </c>
      <c r="U177" s="67">
        <v>0</v>
      </c>
      <c r="V177" s="67">
        <v>0</v>
      </c>
    </row>
    <row r="178" spans="1:22" ht="22.9" customHeight="1">
      <c r="A178" s="21" t="s">
        <v>161</v>
      </c>
      <c r="B178" s="67">
        <v>0</v>
      </c>
      <c r="C178" s="67">
        <v>3</v>
      </c>
      <c r="D178" s="67">
        <v>0</v>
      </c>
      <c r="E178" s="67">
        <v>0</v>
      </c>
      <c r="F178" s="67">
        <v>3</v>
      </c>
      <c r="G178" s="67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0</v>
      </c>
      <c r="M178" s="67">
        <v>0</v>
      </c>
      <c r="N178" s="67">
        <v>0</v>
      </c>
      <c r="O178" s="67">
        <v>0</v>
      </c>
      <c r="P178" s="67">
        <v>0</v>
      </c>
      <c r="Q178" s="67">
        <v>0</v>
      </c>
      <c r="R178" s="67">
        <v>0</v>
      </c>
      <c r="S178" s="67">
        <v>3</v>
      </c>
      <c r="T178" s="67">
        <v>3</v>
      </c>
      <c r="U178" s="67">
        <v>0</v>
      </c>
      <c r="V178" s="67">
        <v>0</v>
      </c>
    </row>
    <row r="179" spans="1:22" ht="22.9" customHeight="1">
      <c r="A179" s="21" t="s">
        <v>705</v>
      </c>
      <c r="B179" s="67">
        <v>0</v>
      </c>
      <c r="C179" s="67">
        <v>0</v>
      </c>
      <c r="D179" s="67">
        <v>0</v>
      </c>
      <c r="E179" s="67">
        <v>0</v>
      </c>
      <c r="F179" s="67">
        <v>0</v>
      </c>
      <c r="G179" s="67">
        <v>0</v>
      </c>
      <c r="H179" s="67">
        <v>0</v>
      </c>
      <c r="I179" s="67">
        <v>0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67">
        <v>0</v>
      </c>
      <c r="P179" s="67">
        <v>0</v>
      </c>
      <c r="Q179" s="67">
        <v>0</v>
      </c>
      <c r="R179" s="67">
        <v>0</v>
      </c>
      <c r="S179" s="67">
        <v>0</v>
      </c>
      <c r="T179" s="67">
        <v>0</v>
      </c>
      <c r="U179" s="67">
        <v>0</v>
      </c>
      <c r="V179" s="67">
        <v>0</v>
      </c>
    </row>
    <row r="180" spans="1:22" ht="22.9" customHeight="1">
      <c r="A180" s="21" t="s">
        <v>230</v>
      </c>
      <c r="B180" s="67">
        <v>0</v>
      </c>
      <c r="C180" s="67">
        <v>0</v>
      </c>
      <c r="D180" s="67">
        <v>0</v>
      </c>
      <c r="E180" s="67">
        <v>0</v>
      </c>
      <c r="F180" s="67">
        <v>0</v>
      </c>
      <c r="G180" s="67">
        <v>0</v>
      </c>
      <c r="H180" s="67">
        <v>0</v>
      </c>
      <c r="I180" s="67">
        <v>0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0</v>
      </c>
      <c r="T180" s="67">
        <v>0</v>
      </c>
      <c r="U180" s="67">
        <v>0</v>
      </c>
      <c r="V180" s="67">
        <v>0</v>
      </c>
    </row>
    <row r="181" spans="1:22" ht="22.9" customHeight="1">
      <c r="A181" s="21" t="s">
        <v>418</v>
      </c>
      <c r="B181" s="67">
        <v>0</v>
      </c>
      <c r="C181" s="67">
        <v>0</v>
      </c>
      <c r="D181" s="67">
        <v>0</v>
      </c>
      <c r="E181" s="67">
        <v>0</v>
      </c>
      <c r="F181" s="67">
        <v>0</v>
      </c>
      <c r="G181" s="67">
        <v>0</v>
      </c>
      <c r="H181" s="67">
        <v>0</v>
      </c>
      <c r="I181" s="67">
        <v>0</v>
      </c>
      <c r="J181" s="67">
        <v>0</v>
      </c>
      <c r="K181" s="67">
        <v>0</v>
      </c>
      <c r="L181" s="67">
        <v>0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0</v>
      </c>
      <c r="T181" s="67">
        <v>0</v>
      </c>
      <c r="U181" s="67">
        <v>0</v>
      </c>
      <c r="V181" s="67">
        <v>0</v>
      </c>
    </row>
    <row r="182" spans="1:22" ht="22.9" customHeight="1">
      <c r="A182" s="21" t="s">
        <v>706</v>
      </c>
      <c r="B182" s="67">
        <v>0</v>
      </c>
      <c r="C182" s="67">
        <v>0</v>
      </c>
      <c r="D182" s="67">
        <v>0</v>
      </c>
      <c r="E182" s="67">
        <v>0</v>
      </c>
      <c r="F182" s="67">
        <v>0</v>
      </c>
      <c r="G182" s="67">
        <v>0</v>
      </c>
      <c r="H182" s="67">
        <v>0</v>
      </c>
      <c r="I182" s="67">
        <v>0</v>
      </c>
      <c r="J182" s="67">
        <v>0</v>
      </c>
      <c r="K182" s="67">
        <v>0</v>
      </c>
      <c r="L182" s="67">
        <v>0</v>
      </c>
      <c r="M182" s="67">
        <v>0</v>
      </c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7">
        <v>0</v>
      </c>
      <c r="T182" s="67">
        <v>0</v>
      </c>
      <c r="U182" s="67">
        <v>0</v>
      </c>
      <c r="V182" s="67">
        <v>0</v>
      </c>
    </row>
    <row r="183" spans="1:22" ht="22.9" customHeight="1">
      <c r="A183" s="21" t="s">
        <v>707</v>
      </c>
      <c r="B183" s="67">
        <v>0</v>
      </c>
      <c r="C183" s="67">
        <v>0</v>
      </c>
      <c r="D183" s="67">
        <v>0</v>
      </c>
      <c r="E183" s="67">
        <v>0</v>
      </c>
      <c r="F183" s="67">
        <v>0</v>
      </c>
      <c r="G183" s="67">
        <v>0</v>
      </c>
      <c r="H183" s="67">
        <v>0</v>
      </c>
      <c r="I183" s="67">
        <v>0</v>
      </c>
      <c r="J183" s="67">
        <v>0</v>
      </c>
      <c r="K183" s="67">
        <v>0</v>
      </c>
      <c r="L183" s="67">
        <v>0</v>
      </c>
      <c r="M183" s="67">
        <v>0</v>
      </c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7">
        <v>0</v>
      </c>
      <c r="T183" s="67">
        <v>0</v>
      </c>
      <c r="U183" s="67">
        <v>0</v>
      </c>
      <c r="V183" s="67">
        <v>0</v>
      </c>
    </row>
    <row r="184" spans="1:22" ht="22.9" customHeight="1">
      <c r="A184" s="21" t="s">
        <v>708</v>
      </c>
      <c r="B184" s="67">
        <v>0</v>
      </c>
      <c r="C184" s="67">
        <v>0</v>
      </c>
      <c r="D184" s="67">
        <v>0</v>
      </c>
      <c r="E184" s="67">
        <v>0</v>
      </c>
      <c r="F184" s="67">
        <v>0</v>
      </c>
      <c r="G184" s="67">
        <v>0</v>
      </c>
      <c r="H184" s="67">
        <v>0</v>
      </c>
      <c r="I184" s="67">
        <v>0</v>
      </c>
      <c r="J184" s="67">
        <v>0</v>
      </c>
      <c r="K184" s="67">
        <v>0</v>
      </c>
      <c r="L184" s="67">
        <v>0</v>
      </c>
      <c r="M184" s="67">
        <v>0</v>
      </c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7">
        <v>0</v>
      </c>
      <c r="T184" s="67">
        <v>0</v>
      </c>
      <c r="U184" s="67">
        <v>0</v>
      </c>
      <c r="V184" s="67">
        <v>0</v>
      </c>
    </row>
    <row r="185" spans="1:22" ht="22.9" customHeight="1">
      <c r="A185" s="21" t="s">
        <v>709</v>
      </c>
      <c r="B185" s="67">
        <v>0</v>
      </c>
      <c r="C185" s="67">
        <v>0</v>
      </c>
      <c r="D185" s="67">
        <v>0</v>
      </c>
      <c r="E185" s="67">
        <v>0</v>
      </c>
      <c r="F185" s="67">
        <v>0</v>
      </c>
      <c r="G185" s="67">
        <v>0</v>
      </c>
      <c r="H185" s="67">
        <v>0</v>
      </c>
      <c r="I185" s="67">
        <v>0</v>
      </c>
      <c r="J185" s="67">
        <v>0</v>
      </c>
      <c r="K185" s="67">
        <v>0</v>
      </c>
      <c r="L185" s="67">
        <v>0</v>
      </c>
      <c r="M185" s="67">
        <v>0</v>
      </c>
      <c r="N185" s="67">
        <v>0</v>
      </c>
      <c r="O185" s="67">
        <v>0</v>
      </c>
      <c r="P185" s="67">
        <v>0</v>
      </c>
      <c r="Q185" s="67">
        <v>0</v>
      </c>
      <c r="R185" s="67">
        <v>0</v>
      </c>
      <c r="S185" s="67">
        <v>0</v>
      </c>
      <c r="T185" s="67">
        <v>0</v>
      </c>
      <c r="U185" s="67">
        <v>0</v>
      </c>
      <c r="V185" s="67">
        <v>0</v>
      </c>
    </row>
    <row r="186" spans="1:22" ht="22.9" customHeight="1">
      <c r="A186" s="21" t="s">
        <v>710</v>
      </c>
      <c r="B186" s="67">
        <v>0</v>
      </c>
      <c r="C186" s="67">
        <v>0</v>
      </c>
      <c r="D186" s="67">
        <v>0</v>
      </c>
      <c r="E186" s="67">
        <v>0</v>
      </c>
      <c r="F186" s="67">
        <v>0</v>
      </c>
      <c r="G186" s="67">
        <v>0</v>
      </c>
      <c r="H186" s="67">
        <v>0</v>
      </c>
      <c r="I186" s="67">
        <v>0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7">
        <v>0</v>
      </c>
      <c r="T186" s="67">
        <v>0</v>
      </c>
      <c r="U186" s="67">
        <v>0</v>
      </c>
      <c r="V186" s="67">
        <v>0</v>
      </c>
    </row>
    <row r="187" spans="1:22" ht="22.9" customHeight="1">
      <c r="A187" s="21" t="s">
        <v>148</v>
      </c>
      <c r="B187" s="67">
        <v>0</v>
      </c>
      <c r="C187" s="67">
        <v>0</v>
      </c>
      <c r="D187" s="67">
        <v>0</v>
      </c>
      <c r="E187" s="67">
        <v>0</v>
      </c>
      <c r="F187" s="67">
        <v>0</v>
      </c>
      <c r="G187" s="67">
        <v>0</v>
      </c>
      <c r="H187" s="67">
        <v>0</v>
      </c>
      <c r="I187" s="67">
        <v>0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7">
        <v>0</v>
      </c>
      <c r="T187" s="67">
        <v>0</v>
      </c>
      <c r="U187" s="67">
        <v>0</v>
      </c>
      <c r="V187" s="67">
        <v>0</v>
      </c>
    </row>
    <row r="188" spans="1:22" ht="22.9" customHeight="1">
      <c r="A188" s="21" t="s">
        <v>711</v>
      </c>
      <c r="B188" s="67">
        <v>0</v>
      </c>
      <c r="C188" s="67">
        <v>0</v>
      </c>
      <c r="D188" s="67">
        <v>0</v>
      </c>
      <c r="E188" s="67">
        <v>0</v>
      </c>
      <c r="F188" s="67">
        <v>0</v>
      </c>
      <c r="G188" s="67">
        <v>0</v>
      </c>
      <c r="H188" s="67">
        <v>0</v>
      </c>
      <c r="I188" s="67">
        <v>0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7">
        <v>0</v>
      </c>
      <c r="T188" s="67">
        <v>0</v>
      </c>
      <c r="U188" s="67">
        <v>0</v>
      </c>
      <c r="V188" s="67">
        <v>0</v>
      </c>
    </row>
    <row r="189" spans="1:22" ht="22.9" customHeight="1">
      <c r="A189" s="21" t="s">
        <v>712</v>
      </c>
      <c r="B189" s="67">
        <v>0</v>
      </c>
      <c r="C189" s="67">
        <v>0</v>
      </c>
      <c r="D189" s="67">
        <v>0</v>
      </c>
      <c r="E189" s="67">
        <v>0</v>
      </c>
      <c r="F189" s="67">
        <v>0</v>
      </c>
      <c r="G189" s="67">
        <v>0</v>
      </c>
      <c r="H189" s="67">
        <v>0</v>
      </c>
      <c r="I189" s="67">
        <v>0</v>
      </c>
      <c r="J189" s="67">
        <v>0</v>
      </c>
      <c r="K189" s="67">
        <v>0</v>
      </c>
      <c r="L189" s="67">
        <v>0</v>
      </c>
      <c r="M189" s="67">
        <v>0</v>
      </c>
      <c r="N189" s="67">
        <v>0</v>
      </c>
      <c r="O189" s="67">
        <v>0</v>
      </c>
      <c r="P189" s="67">
        <v>0</v>
      </c>
      <c r="Q189" s="67">
        <v>0</v>
      </c>
      <c r="R189" s="67">
        <v>0</v>
      </c>
      <c r="S189" s="67">
        <v>0</v>
      </c>
      <c r="T189" s="67">
        <v>0</v>
      </c>
      <c r="U189" s="67">
        <v>0</v>
      </c>
      <c r="V189" s="67">
        <v>0</v>
      </c>
    </row>
    <row r="190" spans="1:22" ht="22.9" customHeight="1">
      <c r="A190" s="21" t="s">
        <v>713</v>
      </c>
      <c r="B190" s="67">
        <v>0</v>
      </c>
      <c r="C190" s="67">
        <v>0</v>
      </c>
      <c r="D190" s="67">
        <v>0</v>
      </c>
      <c r="E190" s="67">
        <v>0</v>
      </c>
      <c r="F190" s="67">
        <v>0</v>
      </c>
      <c r="G190" s="67">
        <v>0</v>
      </c>
      <c r="H190" s="67">
        <v>0</v>
      </c>
      <c r="I190" s="67">
        <v>0</v>
      </c>
      <c r="J190" s="67">
        <v>0</v>
      </c>
      <c r="K190" s="67">
        <v>0</v>
      </c>
      <c r="L190" s="67">
        <v>0</v>
      </c>
      <c r="M190" s="67">
        <v>0</v>
      </c>
      <c r="N190" s="67">
        <v>0</v>
      </c>
      <c r="O190" s="67">
        <v>0</v>
      </c>
      <c r="P190" s="67">
        <v>0</v>
      </c>
      <c r="Q190" s="67">
        <v>0</v>
      </c>
      <c r="R190" s="67">
        <v>0</v>
      </c>
      <c r="S190" s="67">
        <v>0</v>
      </c>
      <c r="T190" s="67">
        <v>0</v>
      </c>
      <c r="U190" s="67">
        <v>0</v>
      </c>
      <c r="V190" s="67">
        <v>0</v>
      </c>
    </row>
    <row r="191" spans="1:22" ht="22.9" customHeight="1">
      <c r="A191" s="21" t="s">
        <v>505</v>
      </c>
      <c r="B191" s="67">
        <v>0</v>
      </c>
      <c r="C191" s="67">
        <v>0</v>
      </c>
      <c r="D191" s="67">
        <v>0</v>
      </c>
      <c r="E191" s="67">
        <v>0</v>
      </c>
      <c r="F191" s="67">
        <v>0</v>
      </c>
      <c r="G191" s="67">
        <v>0</v>
      </c>
      <c r="H191" s="67">
        <v>0</v>
      </c>
      <c r="I191" s="67">
        <v>0</v>
      </c>
      <c r="J191" s="67">
        <v>0</v>
      </c>
      <c r="K191" s="67">
        <v>0</v>
      </c>
      <c r="L191" s="67">
        <v>0</v>
      </c>
      <c r="M191" s="67">
        <v>0</v>
      </c>
      <c r="N191" s="67">
        <v>0</v>
      </c>
      <c r="O191" s="67">
        <v>0</v>
      </c>
      <c r="P191" s="67">
        <v>0</v>
      </c>
      <c r="Q191" s="67">
        <v>0</v>
      </c>
      <c r="R191" s="67">
        <v>0</v>
      </c>
      <c r="S191" s="67">
        <v>0</v>
      </c>
      <c r="T191" s="67">
        <v>0</v>
      </c>
      <c r="U191" s="67">
        <v>0</v>
      </c>
      <c r="V191" s="67">
        <v>0</v>
      </c>
    </row>
    <row r="192" spans="1:22" ht="22.9" customHeight="1">
      <c r="A192" s="21" t="s">
        <v>506</v>
      </c>
      <c r="B192" s="67">
        <v>0</v>
      </c>
      <c r="C192" s="67">
        <v>0</v>
      </c>
      <c r="D192" s="67">
        <v>0</v>
      </c>
      <c r="E192" s="67">
        <v>0</v>
      </c>
      <c r="F192" s="67">
        <v>0</v>
      </c>
      <c r="G192" s="67">
        <v>0</v>
      </c>
      <c r="H192" s="67">
        <v>0</v>
      </c>
      <c r="I192" s="67">
        <v>0</v>
      </c>
      <c r="J192" s="67">
        <v>0</v>
      </c>
      <c r="K192" s="67">
        <v>0</v>
      </c>
      <c r="L192" s="67">
        <v>0</v>
      </c>
      <c r="M192" s="67">
        <v>0</v>
      </c>
      <c r="N192" s="67">
        <v>0</v>
      </c>
      <c r="O192" s="67">
        <v>0</v>
      </c>
      <c r="P192" s="67">
        <v>0</v>
      </c>
      <c r="Q192" s="67">
        <v>0</v>
      </c>
      <c r="R192" s="67">
        <v>0</v>
      </c>
      <c r="S192" s="67">
        <v>0</v>
      </c>
      <c r="T192" s="67">
        <v>0</v>
      </c>
      <c r="U192" s="67">
        <v>0</v>
      </c>
      <c r="V192" s="67">
        <v>0</v>
      </c>
    </row>
    <row r="193" spans="1:22" ht="22.9" customHeight="1">
      <c r="A193" s="21" t="s">
        <v>163</v>
      </c>
      <c r="B193" s="67">
        <v>0</v>
      </c>
      <c r="C193" s="67">
        <v>0</v>
      </c>
      <c r="D193" s="67">
        <v>0</v>
      </c>
      <c r="E193" s="67">
        <v>0</v>
      </c>
      <c r="F193" s="67">
        <v>0</v>
      </c>
      <c r="G193" s="67">
        <v>0</v>
      </c>
      <c r="H193" s="67">
        <v>0</v>
      </c>
      <c r="I193" s="67">
        <v>0</v>
      </c>
      <c r="J193" s="67">
        <v>0</v>
      </c>
      <c r="K193" s="67">
        <v>0</v>
      </c>
      <c r="L193" s="67">
        <v>0</v>
      </c>
      <c r="M193" s="67">
        <v>0</v>
      </c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7">
        <v>0</v>
      </c>
      <c r="T193" s="67">
        <v>0</v>
      </c>
      <c r="U193" s="67">
        <v>0</v>
      </c>
      <c r="V193" s="67">
        <v>0</v>
      </c>
    </row>
    <row r="194" spans="1:22" ht="22.9" customHeight="1">
      <c r="A194" s="21" t="s">
        <v>507</v>
      </c>
      <c r="B194" s="67">
        <v>0</v>
      </c>
      <c r="C194" s="67">
        <v>0</v>
      </c>
      <c r="D194" s="67">
        <v>0</v>
      </c>
      <c r="E194" s="67">
        <v>0</v>
      </c>
      <c r="F194" s="67">
        <v>0</v>
      </c>
      <c r="G194" s="67">
        <v>0</v>
      </c>
      <c r="H194" s="67">
        <v>0</v>
      </c>
      <c r="I194" s="67">
        <v>0</v>
      </c>
      <c r="J194" s="67">
        <v>0</v>
      </c>
      <c r="K194" s="67">
        <v>0</v>
      </c>
      <c r="L194" s="67">
        <v>0</v>
      </c>
      <c r="M194" s="67">
        <v>0</v>
      </c>
      <c r="N194" s="67">
        <v>0</v>
      </c>
      <c r="O194" s="67">
        <v>0</v>
      </c>
      <c r="P194" s="67">
        <v>0</v>
      </c>
      <c r="Q194" s="67">
        <v>0</v>
      </c>
      <c r="R194" s="67">
        <v>0</v>
      </c>
      <c r="S194" s="67">
        <v>0</v>
      </c>
      <c r="T194" s="67">
        <v>0</v>
      </c>
      <c r="U194" s="67">
        <v>0</v>
      </c>
      <c r="V194" s="67">
        <v>0</v>
      </c>
    </row>
    <row r="195" spans="1:22" ht="22.9" customHeight="1">
      <c r="A195" s="21" t="s">
        <v>164</v>
      </c>
      <c r="B195" s="67">
        <v>312</v>
      </c>
      <c r="C195" s="67">
        <v>-312</v>
      </c>
      <c r="D195" s="67">
        <v>0</v>
      </c>
      <c r="E195" s="67">
        <v>0</v>
      </c>
      <c r="F195" s="67">
        <v>0</v>
      </c>
      <c r="G195" s="67">
        <v>1200</v>
      </c>
      <c r="H195" s="67">
        <v>0</v>
      </c>
      <c r="I195" s="67">
        <v>0</v>
      </c>
      <c r="J195" s="67">
        <v>0</v>
      </c>
      <c r="K195" s="67">
        <v>0</v>
      </c>
      <c r="L195" s="67">
        <v>-1512</v>
      </c>
      <c r="M195" s="67">
        <v>0</v>
      </c>
      <c r="N195" s="67">
        <v>0</v>
      </c>
      <c r="O195" s="67">
        <v>0</v>
      </c>
      <c r="P195" s="67">
        <v>0</v>
      </c>
      <c r="Q195" s="67">
        <v>0</v>
      </c>
      <c r="R195" s="67">
        <v>0</v>
      </c>
      <c r="S195" s="67">
        <v>0</v>
      </c>
      <c r="T195" s="67">
        <v>0</v>
      </c>
      <c r="U195" s="67">
        <v>0</v>
      </c>
      <c r="V195" s="67">
        <v>0</v>
      </c>
    </row>
    <row r="196" spans="1:22" ht="22.9" customHeight="1">
      <c r="A196" s="21" t="s">
        <v>165</v>
      </c>
      <c r="B196" s="67">
        <v>312</v>
      </c>
      <c r="C196" s="67">
        <v>-312</v>
      </c>
      <c r="D196" s="67">
        <v>0</v>
      </c>
      <c r="E196" s="67">
        <v>0</v>
      </c>
      <c r="F196" s="67">
        <v>0</v>
      </c>
      <c r="G196" s="67">
        <v>1200</v>
      </c>
      <c r="H196" s="67">
        <v>0</v>
      </c>
      <c r="I196" s="67">
        <v>0</v>
      </c>
      <c r="J196" s="67">
        <v>0</v>
      </c>
      <c r="K196" s="67">
        <v>0</v>
      </c>
      <c r="L196" s="67">
        <v>-1512</v>
      </c>
      <c r="M196" s="67">
        <v>0</v>
      </c>
      <c r="N196" s="67">
        <v>0</v>
      </c>
      <c r="O196" s="67">
        <v>0</v>
      </c>
      <c r="P196" s="67">
        <v>0</v>
      </c>
      <c r="Q196" s="67">
        <v>0</v>
      </c>
      <c r="R196" s="67">
        <v>0</v>
      </c>
      <c r="S196" s="67">
        <v>0</v>
      </c>
      <c r="T196" s="67">
        <v>0</v>
      </c>
      <c r="U196" s="67">
        <v>0</v>
      </c>
      <c r="V196" s="67">
        <v>0</v>
      </c>
    </row>
    <row r="197" spans="1:22" ht="22.9" customHeight="1">
      <c r="A197" s="21" t="s">
        <v>508</v>
      </c>
      <c r="B197" s="67">
        <v>0</v>
      </c>
      <c r="C197" s="67">
        <v>0</v>
      </c>
      <c r="D197" s="67">
        <v>0</v>
      </c>
      <c r="E197" s="67">
        <v>0</v>
      </c>
      <c r="F197" s="67">
        <v>0</v>
      </c>
      <c r="G197" s="67">
        <v>0</v>
      </c>
      <c r="H197" s="67">
        <v>0</v>
      </c>
      <c r="I197" s="67">
        <v>0</v>
      </c>
      <c r="J197" s="67">
        <v>0</v>
      </c>
      <c r="K197" s="67">
        <v>0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</row>
    <row r="198" spans="1:22" ht="22.9" customHeight="1">
      <c r="A198" s="21" t="s">
        <v>509</v>
      </c>
      <c r="B198" s="67">
        <v>0</v>
      </c>
      <c r="C198" s="67">
        <v>0</v>
      </c>
      <c r="D198" s="67">
        <v>0</v>
      </c>
      <c r="E198" s="67">
        <v>0</v>
      </c>
      <c r="F198" s="67">
        <v>0</v>
      </c>
      <c r="G198" s="67">
        <v>0</v>
      </c>
      <c r="H198" s="67">
        <v>0</v>
      </c>
      <c r="I198" s="67">
        <v>0</v>
      </c>
      <c r="J198" s="67">
        <v>0</v>
      </c>
      <c r="K198" s="67">
        <v>0</v>
      </c>
      <c r="L198" s="67">
        <v>0</v>
      </c>
      <c r="M198" s="67">
        <v>0</v>
      </c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7">
        <v>0</v>
      </c>
      <c r="T198" s="67">
        <v>0</v>
      </c>
      <c r="U198" s="67">
        <v>0</v>
      </c>
      <c r="V198" s="67">
        <v>0</v>
      </c>
    </row>
    <row r="199" spans="1:22" ht="22.9" customHeight="1">
      <c r="A199" s="21" t="s">
        <v>231</v>
      </c>
      <c r="B199" s="67">
        <v>0</v>
      </c>
      <c r="C199" s="67">
        <v>0</v>
      </c>
      <c r="D199" s="67">
        <v>0</v>
      </c>
      <c r="E199" s="67">
        <v>0</v>
      </c>
      <c r="F199" s="67">
        <v>0</v>
      </c>
      <c r="G199" s="67">
        <v>0</v>
      </c>
      <c r="H199" s="67">
        <v>0</v>
      </c>
      <c r="I199" s="67">
        <v>0</v>
      </c>
      <c r="J199" s="67">
        <v>0</v>
      </c>
      <c r="K199" s="67">
        <v>0</v>
      </c>
      <c r="L199" s="67">
        <v>0</v>
      </c>
      <c r="M199" s="67">
        <v>0</v>
      </c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7">
        <v>0</v>
      </c>
      <c r="T199" s="67">
        <v>0</v>
      </c>
      <c r="U199" s="67">
        <v>0</v>
      </c>
      <c r="V199" s="67">
        <v>0</v>
      </c>
    </row>
    <row r="200" spans="1:22" ht="22.9" customHeight="1">
      <c r="A200" s="21" t="s">
        <v>965</v>
      </c>
      <c r="B200" s="67">
        <v>0</v>
      </c>
      <c r="C200" s="67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</row>
    <row r="201" spans="1:22" ht="22.9" customHeight="1">
      <c r="A201" s="21" t="s">
        <v>714</v>
      </c>
      <c r="B201" s="67">
        <v>0</v>
      </c>
      <c r="C201" s="67">
        <v>0</v>
      </c>
      <c r="D201" s="67">
        <v>0</v>
      </c>
      <c r="E201" s="67">
        <v>0</v>
      </c>
      <c r="F201" s="67">
        <v>0</v>
      </c>
      <c r="G201" s="67">
        <v>0</v>
      </c>
      <c r="H201" s="67">
        <v>0</v>
      </c>
      <c r="I201" s="67">
        <v>0</v>
      </c>
      <c r="J201" s="67">
        <v>0</v>
      </c>
      <c r="K201" s="67">
        <v>0</v>
      </c>
      <c r="L201" s="67">
        <v>0</v>
      </c>
      <c r="M201" s="67">
        <v>0</v>
      </c>
      <c r="N201" s="67">
        <v>0</v>
      </c>
      <c r="O201" s="67">
        <v>0</v>
      </c>
      <c r="P201" s="67">
        <v>0</v>
      </c>
      <c r="Q201" s="67">
        <v>0</v>
      </c>
      <c r="R201" s="67">
        <v>0</v>
      </c>
      <c r="S201" s="67">
        <v>0</v>
      </c>
      <c r="T201" s="67">
        <v>0</v>
      </c>
      <c r="U201" s="67">
        <v>0</v>
      </c>
      <c r="V201" s="67">
        <v>0</v>
      </c>
    </row>
    <row r="202" spans="1:22" ht="22.9" customHeight="1">
      <c r="A202" s="21" t="s">
        <v>166</v>
      </c>
      <c r="B202" s="67">
        <v>0</v>
      </c>
      <c r="C202" s="67">
        <v>0</v>
      </c>
      <c r="D202" s="67">
        <v>0</v>
      </c>
      <c r="E202" s="67">
        <v>0</v>
      </c>
      <c r="F202" s="67">
        <v>0</v>
      </c>
      <c r="G202" s="67">
        <v>0</v>
      </c>
      <c r="H202" s="67">
        <v>0</v>
      </c>
      <c r="I202" s="67">
        <v>0</v>
      </c>
      <c r="J202" s="67">
        <v>0</v>
      </c>
      <c r="K202" s="67">
        <v>0</v>
      </c>
      <c r="L202" s="67">
        <v>0</v>
      </c>
      <c r="M202" s="67">
        <v>0</v>
      </c>
      <c r="N202" s="67">
        <v>0</v>
      </c>
      <c r="O202" s="67">
        <v>0</v>
      </c>
      <c r="P202" s="67">
        <v>0</v>
      </c>
      <c r="Q202" s="67">
        <v>0</v>
      </c>
      <c r="R202" s="67">
        <v>0</v>
      </c>
      <c r="S202" s="67">
        <v>0</v>
      </c>
      <c r="T202" s="67">
        <v>0</v>
      </c>
      <c r="U202" s="67">
        <v>0</v>
      </c>
      <c r="V202" s="67">
        <v>0</v>
      </c>
    </row>
    <row r="203" spans="1:22" ht="22.9" customHeight="1">
      <c r="A203" s="21" t="s">
        <v>167</v>
      </c>
      <c r="B203" s="67">
        <v>0</v>
      </c>
      <c r="C203" s="67">
        <v>0</v>
      </c>
      <c r="D203" s="67">
        <v>0</v>
      </c>
      <c r="E203" s="67">
        <v>0</v>
      </c>
      <c r="F203" s="67">
        <v>0</v>
      </c>
      <c r="G203" s="67">
        <v>0</v>
      </c>
      <c r="H203" s="67">
        <v>0</v>
      </c>
      <c r="I203" s="67">
        <v>0</v>
      </c>
      <c r="J203" s="67">
        <v>0</v>
      </c>
      <c r="K203" s="67">
        <v>0</v>
      </c>
      <c r="L203" s="67">
        <v>0</v>
      </c>
      <c r="M203" s="67">
        <v>0</v>
      </c>
      <c r="N203" s="67">
        <v>0</v>
      </c>
      <c r="O203" s="67">
        <v>0</v>
      </c>
      <c r="P203" s="67">
        <v>0</v>
      </c>
      <c r="Q203" s="67">
        <v>0</v>
      </c>
      <c r="R203" s="67">
        <v>0</v>
      </c>
      <c r="S203" s="67">
        <v>0</v>
      </c>
      <c r="T203" s="67">
        <v>0</v>
      </c>
      <c r="U203" s="67">
        <v>0</v>
      </c>
      <c r="V203" s="67">
        <v>0</v>
      </c>
    </row>
    <row r="204" spans="1:22" ht="22.9" customHeight="1">
      <c r="A204" s="21" t="s">
        <v>510</v>
      </c>
      <c r="B204" s="67">
        <v>0</v>
      </c>
      <c r="C204" s="67">
        <v>260</v>
      </c>
      <c r="D204" s="67">
        <v>0</v>
      </c>
      <c r="E204" s="67">
        <v>0</v>
      </c>
      <c r="F204" s="67">
        <v>260</v>
      </c>
      <c r="G204" s="67">
        <v>15</v>
      </c>
      <c r="H204" s="67">
        <v>0</v>
      </c>
      <c r="I204" s="67">
        <v>0</v>
      </c>
      <c r="J204" s="67">
        <v>0</v>
      </c>
      <c r="K204" s="67">
        <v>0</v>
      </c>
      <c r="L204" s="67">
        <v>0</v>
      </c>
      <c r="M204" s="67">
        <v>-15</v>
      </c>
      <c r="N204" s="67">
        <v>0</v>
      </c>
      <c r="O204" s="67">
        <v>0</v>
      </c>
      <c r="P204" s="67">
        <v>0</v>
      </c>
      <c r="Q204" s="67">
        <v>0</v>
      </c>
      <c r="R204" s="67">
        <v>0</v>
      </c>
      <c r="S204" s="67">
        <v>260</v>
      </c>
      <c r="T204" s="67">
        <v>260</v>
      </c>
      <c r="U204" s="67">
        <v>0</v>
      </c>
      <c r="V204" s="67">
        <v>0</v>
      </c>
    </row>
    <row r="205" spans="1:22" ht="22.9" customHeight="1">
      <c r="A205" s="21" t="s">
        <v>511</v>
      </c>
      <c r="B205" s="67">
        <v>0</v>
      </c>
      <c r="C205" s="67">
        <v>10</v>
      </c>
      <c r="D205" s="67">
        <v>0</v>
      </c>
      <c r="E205" s="67">
        <v>0</v>
      </c>
      <c r="F205" s="67">
        <v>10</v>
      </c>
      <c r="G205" s="67">
        <v>15</v>
      </c>
      <c r="H205" s="67">
        <v>0</v>
      </c>
      <c r="I205" s="67">
        <v>0</v>
      </c>
      <c r="J205" s="67">
        <v>0</v>
      </c>
      <c r="K205" s="67">
        <v>0</v>
      </c>
      <c r="L205" s="67">
        <v>0</v>
      </c>
      <c r="M205" s="67">
        <v>-15</v>
      </c>
      <c r="N205" s="67">
        <v>0</v>
      </c>
      <c r="O205" s="67">
        <v>0</v>
      </c>
      <c r="P205" s="67">
        <v>0</v>
      </c>
      <c r="Q205" s="67">
        <v>0</v>
      </c>
      <c r="R205" s="67">
        <v>0</v>
      </c>
      <c r="S205" s="67">
        <v>10</v>
      </c>
      <c r="T205" s="67">
        <v>10</v>
      </c>
      <c r="U205" s="67">
        <v>0</v>
      </c>
      <c r="V205" s="67">
        <v>0</v>
      </c>
    </row>
    <row r="206" spans="1:22" ht="22.9" customHeight="1">
      <c r="A206" s="21" t="s">
        <v>512</v>
      </c>
      <c r="B206" s="67">
        <v>0</v>
      </c>
      <c r="C206" s="67">
        <v>250</v>
      </c>
      <c r="D206" s="67">
        <v>0</v>
      </c>
      <c r="E206" s="67">
        <v>0</v>
      </c>
      <c r="F206" s="67">
        <v>250</v>
      </c>
      <c r="G206" s="67">
        <v>0</v>
      </c>
      <c r="H206" s="67">
        <v>0</v>
      </c>
      <c r="I206" s="67">
        <v>0</v>
      </c>
      <c r="J206" s="67">
        <v>0</v>
      </c>
      <c r="K206" s="67">
        <v>0</v>
      </c>
      <c r="L206" s="67">
        <v>0</v>
      </c>
      <c r="M206" s="67">
        <v>0</v>
      </c>
      <c r="N206" s="67">
        <v>0</v>
      </c>
      <c r="O206" s="67">
        <v>0</v>
      </c>
      <c r="P206" s="67">
        <v>0</v>
      </c>
      <c r="Q206" s="67">
        <v>0</v>
      </c>
      <c r="R206" s="67">
        <v>0</v>
      </c>
      <c r="S206" s="67">
        <v>250</v>
      </c>
      <c r="T206" s="67">
        <v>250</v>
      </c>
      <c r="U206" s="67">
        <v>0</v>
      </c>
      <c r="V206" s="67">
        <v>0</v>
      </c>
    </row>
    <row r="207" spans="1:22" ht="22.9" customHeight="1">
      <c r="A207" s="21" t="s">
        <v>513</v>
      </c>
      <c r="B207" s="67">
        <v>0</v>
      </c>
      <c r="C207" s="67">
        <v>0</v>
      </c>
      <c r="D207" s="67">
        <v>0</v>
      </c>
      <c r="E207" s="67">
        <v>0</v>
      </c>
      <c r="F207" s="67">
        <v>0</v>
      </c>
      <c r="G207" s="67">
        <v>0</v>
      </c>
      <c r="H207" s="67">
        <v>0</v>
      </c>
      <c r="I207" s="67">
        <v>0</v>
      </c>
      <c r="J207" s="67">
        <v>0</v>
      </c>
      <c r="K207" s="67">
        <v>0</v>
      </c>
      <c r="L207" s="67">
        <v>0</v>
      </c>
      <c r="M207" s="67">
        <v>0</v>
      </c>
      <c r="N207" s="67">
        <v>0</v>
      </c>
      <c r="O207" s="67">
        <v>0</v>
      </c>
      <c r="P207" s="67">
        <v>0</v>
      </c>
      <c r="Q207" s="67">
        <v>0</v>
      </c>
      <c r="R207" s="67">
        <v>0</v>
      </c>
      <c r="S207" s="67">
        <v>0</v>
      </c>
      <c r="T207" s="67">
        <v>0</v>
      </c>
      <c r="U207" s="67">
        <v>0</v>
      </c>
      <c r="V207" s="67">
        <v>0</v>
      </c>
    </row>
    <row r="208" spans="1:22" ht="22.9" customHeight="1">
      <c r="A208" s="21" t="s">
        <v>514</v>
      </c>
      <c r="B208" s="67">
        <v>0</v>
      </c>
      <c r="C208" s="67">
        <v>0</v>
      </c>
      <c r="D208" s="67">
        <v>0</v>
      </c>
      <c r="E208" s="67">
        <v>0</v>
      </c>
      <c r="F208" s="67">
        <v>0</v>
      </c>
      <c r="G208" s="67">
        <v>0</v>
      </c>
      <c r="H208" s="67">
        <v>0</v>
      </c>
      <c r="I208" s="67">
        <v>0</v>
      </c>
      <c r="J208" s="67">
        <v>0</v>
      </c>
      <c r="K208" s="67">
        <v>0</v>
      </c>
      <c r="L208" s="67">
        <v>0</v>
      </c>
      <c r="M208" s="67">
        <v>0</v>
      </c>
      <c r="N208" s="67">
        <v>0</v>
      </c>
      <c r="O208" s="67">
        <v>0</v>
      </c>
      <c r="P208" s="67">
        <v>0</v>
      </c>
      <c r="Q208" s="67">
        <v>0</v>
      </c>
      <c r="R208" s="67">
        <v>0</v>
      </c>
      <c r="S208" s="67">
        <v>0</v>
      </c>
      <c r="T208" s="67">
        <v>0</v>
      </c>
      <c r="U208" s="67">
        <v>0</v>
      </c>
      <c r="V208" s="67">
        <v>0</v>
      </c>
    </row>
    <row r="209" spans="1:22" ht="22.9" customHeight="1">
      <c r="A209" s="21" t="s">
        <v>162</v>
      </c>
      <c r="B209" s="67">
        <v>0</v>
      </c>
      <c r="C209" s="67">
        <v>0</v>
      </c>
      <c r="D209" s="67">
        <v>0</v>
      </c>
      <c r="E209" s="67">
        <v>0</v>
      </c>
      <c r="F209" s="67">
        <v>0</v>
      </c>
      <c r="G209" s="67">
        <v>0</v>
      </c>
      <c r="H209" s="67">
        <v>0</v>
      </c>
      <c r="I209" s="67">
        <v>0</v>
      </c>
      <c r="J209" s="67">
        <v>0</v>
      </c>
      <c r="K209" s="67">
        <v>0</v>
      </c>
      <c r="L209" s="67">
        <v>0</v>
      </c>
      <c r="M209" s="67">
        <v>0</v>
      </c>
      <c r="N209" s="67">
        <v>0</v>
      </c>
      <c r="O209" s="67">
        <v>0</v>
      </c>
      <c r="P209" s="67">
        <v>0</v>
      </c>
      <c r="Q209" s="67">
        <v>0</v>
      </c>
      <c r="R209" s="67">
        <v>0</v>
      </c>
      <c r="S209" s="67">
        <v>0</v>
      </c>
      <c r="T209" s="67">
        <v>0</v>
      </c>
      <c r="U209" s="67">
        <v>0</v>
      </c>
      <c r="V209" s="67">
        <v>0</v>
      </c>
    </row>
    <row r="210" spans="1:22" ht="22.9" customHeight="1">
      <c r="A210" s="21" t="s">
        <v>515</v>
      </c>
      <c r="B210" s="67">
        <v>0</v>
      </c>
      <c r="C210" s="67">
        <v>0</v>
      </c>
      <c r="D210" s="67">
        <v>0</v>
      </c>
      <c r="E210" s="67">
        <v>0</v>
      </c>
      <c r="F210" s="67">
        <v>0</v>
      </c>
      <c r="G210" s="67">
        <v>0</v>
      </c>
      <c r="H210" s="67">
        <v>0</v>
      </c>
      <c r="I210" s="67">
        <v>0</v>
      </c>
      <c r="J210" s="67">
        <v>0</v>
      </c>
      <c r="K210" s="67">
        <v>0</v>
      </c>
      <c r="L210" s="67">
        <v>0</v>
      </c>
      <c r="M210" s="67">
        <v>0</v>
      </c>
      <c r="N210" s="67">
        <v>0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67">
        <v>0</v>
      </c>
      <c r="U210" s="67">
        <v>0</v>
      </c>
      <c r="V210" s="67">
        <v>0</v>
      </c>
    </row>
    <row r="211" spans="1:22" ht="22.9" customHeight="1">
      <c r="A211" s="21" t="s">
        <v>516</v>
      </c>
      <c r="B211" s="67">
        <v>0</v>
      </c>
      <c r="C211" s="67">
        <v>0</v>
      </c>
      <c r="D211" s="67">
        <v>0</v>
      </c>
      <c r="E211" s="67">
        <v>0</v>
      </c>
      <c r="F211" s="67">
        <v>0</v>
      </c>
      <c r="G211" s="67">
        <v>0</v>
      </c>
      <c r="H211" s="67">
        <v>0</v>
      </c>
      <c r="I211" s="67">
        <v>0</v>
      </c>
      <c r="J211" s="67">
        <v>0</v>
      </c>
      <c r="K211" s="67">
        <v>0</v>
      </c>
      <c r="L211" s="67">
        <v>0</v>
      </c>
      <c r="M211" s="67">
        <v>0</v>
      </c>
      <c r="N211" s="67">
        <v>0</v>
      </c>
      <c r="O211" s="67">
        <v>0</v>
      </c>
      <c r="P211" s="67">
        <v>0</v>
      </c>
      <c r="Q211" s="67">
        <v>0</v>
      </c>
      <c r="R211" s="67">
        <v>0</v>
      </c>
      <c r="S211" s="67">
        <v>0</v>
      </c>
      <c r="T211" s="67">
        <v>0</v>
      </c>
      <c r="U211" s="67">
        <v>0</v>
      </c>
      <c r="V211" s="67">
        <v>0</v>
      </c>
    </row>
    <row r="212" spans="1:22" ht="22.9" customHeight="1">
      <c r="A212" s="21" t="s">
        <v>517</v>
      </c>
      <c r="B212" s="67">
        <v>0</v>
      </c>
      <c r="C212" s="67">
        <v>0</v>
      </c>
      <c r="D212" s="67">
        <v>0</v>
      </c>
      <c r="E212" s="67">
        <v>0</v>
      </c>
      <c r="F212" s="67">
        <v>0</v>
      </c>
      <c r="G212" s="67">
        <v>0</v>
      </c>
      <c r="H212" s="67">
        <v>0</v>
      </c>
      <c r="I212" s="67">
        <v>0</v>
      </c>
      <c r="J212" s="67">
        <v>0</v>
      </c>
      <c r="K212" s="67">
        <v>0</v>
      </c>
      <c r="L212" s="67">
        <v>0</v>
      </c>
      <c r="M212" s="67">
        <v>0</v>
      </c>
      <c r="N212" s="67">
        <v>0</v>
      </c>
      <c r="O212" s="67">
        <v>0</v>
      </c>
      <c r="P212" s="67">
        <v>0</v>
      </c>
      <c r="Q212" s="67">
        <v>0</v>
      </c>
      <c r="R212" s="67">
        <v>0</v>
      </c>
      <c r="S212" s="67">
        <v>0</v>
      </c>
      <c r="T212" s="67">
        <v>0</v>
      </c>
      <c r="U212" s="67">
        <v>0</v>
      </c>
      <c r="V212" s="67">
        <v>0</v>
      </c>
    </row>
    <row r="213" spans="1:22" ht="22.9" customHeight="1">
      <c r="A213" s="21" t="s">
        <v>168</v>
      </c>
      <c r="B213" s="67">
        <v>300</v>
      </c>
      <c r="C213" s="67">
        <v>-300</v>
      </c>
      <c r="D213" s="67">
        <v>0</v>
      </c>
      <c r="E213" s="67">
        <v>0</v>
      </c>
      <c r="F213" s="67">
        <v>0</v>
      </c>
      <c r="G213" s="67">
        <v>0</v>
      </c>
      <c r="H213" s="67">
        <v>0</v>
      </c>
      <c r="I213" s="67">
        <v>0</v>
      </c>
      <c r="J213" s="67">
        <v>0</v>
      </c>
      <c r="K213" s="67">
        <v>-300</v>
      </c>
      <c r="L213" s="67">
        <v>0</v>
      </c>
      <c r="M213" s="67">
        <v>0</v>
      </c>
      <c r="N213" s="67">
        <v>0</v>
      </c>
      <c r="O213" s="67">
        <v>0</v>
      </c>
      <c r="P213" s="67">
        <v>0</v>
      </c>
      <c r="Q213" s="67">
        <v>0</v>
      </c>
      <c r="R213" s="67">
        <v>0</v>
      </c>
      <c r="S213" s="67">
        <v>0</v>
      </c>
      <c r="T213" s="67">
        <v>0</v>
      </c>
      <c r="U213" s="67">
        <v>0</v>
      </c>
      <c r="V213" s="67">
        <v>0</v>
      </c>
    </row>
    <row r="214" spans="1:22" ht="22.9" customHeight="1">
      <c r="A214" s="21" t="s">
        <v>169</v>
      </c>
      <c r="B214" s="67">
        <v>0</v>
      </c>
      <c r="C214" s="67">
        <v>17</v>
      </c>
      <c r="D214" s="67">
        <v>0</v>
      </c>
      <c r="E214" s="67">
        <v>17</v>
      </c>
      <c r="F214" s="67">
        <v>0</v>
      </c>
      <c r="G214" s="67">
        <v>0</v>
      </c>
      <c r="H214" s="67">
        <v>0</v>
      </c>
      <c r="I214" s="67">
        <v>0</v>
      </c>
      <c r="J214" s="67">
        <v>0</v>
      </c>
      <c r="K214" s="67">
        <v>0</v>
      </c>
      <c r="L214" s="67">
        <v>0</v>
      </c>
      <c r="M214" s="67">
        <v>0</v>
      </c>
      <c r="N214" s="67">
        <v>0</v>
      </c>
      <c r="O214" s="67">
        <v>0</v>
      </c>
      <c r="P214" s="67">
        <v>0</v>
      </c>
      <c r="Q214" s="67">
        <v>0</v>
      </c>
      <c r="R214" s="67">
        <v>0</v>
      </c>
      <c r="S214" s="67">
        <v>17</v>
      </c>
      <c r="T214" s="67">
        <v>17</v>
      </c>
      <c r="U214" s="67">
        <v>0</v>
      </c>
      <c r="V214" s="67">
        <v>0</v>
      </c>
    </row>
    <row r="215" spans="1:22" ht="22.9" customHeight="1">
      <c r="A215" s="21" t="s">
        <v>170</v>
      </c>
      <c r="B215" s="67">
        <v>0</v>
      </c>
      <c r="C215" s="67">
        <v>0</v>
      </c>
      <c r="D215" s="67">
        <v>0</v>
      </c>
      <c r="E215" s="67">
        <v>0</v>
      </c>
      <c r="F215" s="67">
        <v>0</v>
      </c>
      <c r="G215" s="67">
        <v>0</v>
      </c>
      <c r="H215" s="67">
        <v>0</v>
      </c>
      <c r="I215" s="67">
        <v>0</v>
      </c>
      <c r="J215" s="67">
        <v>0</v>
      </c>
      <c r="K215" s="67">
        <v>0</v>
      </c>
      <c r="L215" s="67">
        <v>0</v>
      </c>
      <c r="M215" s="67">
        <v>0</v>
      </c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67">
        <v>0</v>
      </c>
      <c r="U215" s="67">
        <v>0</v>
      </c>
      <c r="V215" s="67">
        <v>0</v>
      </c>
    </row>
    <row r="216" spans="1:22" ht="22.9" customHeight="1">
      <c r="A216" s="21" t="s">
        <v>171</v>
      </c>
      <c r="B216" s="67">
        <v>0</v>
      </c>
      <c r="C216" s="67">
        <v>17</v>
      </c>
      <c r="D216" s="67">
        <v>0</v>
      </c>
      <c r="E216" s="67">
        <v>17</v>
      </c>
      <c r="F216" s="67">
        <v>0</v>
      </c>
      <c r="G216" s="67">
        <v>0</v>
      </c>
      <c r="H216" s="67">
        <v>0</v>
      </c>
      <c r="I216" s="67">
        <v>0</v>
      </c>
      <c r="J216" s="67">
        <v>0</v>
      </c>
      <c r="K216" s="67">
        <v>0</v>
      </c>
      <c r="L216" s="67">
        <v>0</v>
      </c>
      <c r="M216" s="67">
        <v>0</v>
      </c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7">
        <v>17</v>
      </c>
      <c r="T216" s="67">
        <v>17</v>
      </c>
      <c r="U216" s="67">
        <v>0</v>
      </c>
      <c r="V216" s="67">
        <v>0</v>
      </c>
    </row>
    <row r="217" spans="1:22" ht="22.9" customHeight="1">
      <c r="A217" s="21" t="s">
        <v>244</v>
      </c>
      <c r="B217" s="67">
        <v>3167</v>
      </c>
      <c r="C217" s="67">
        <v>-10</v>
      </c>
      <c r="D217" s="67">
        <v>0</v>
      </c>
      <c r="E217" s="67">
        <v>0</v>
      </c>
      <c r="F217" s="67">
        <v>0</v>
      </c>
      <c r="G217" s="67">
        <v>0</v>
      </c>
      <c r="H217" s="67">
        <v>0</v>
      </c>
      <c r="I217" s="67">
        <v>0</v>
      </c>
      <c r="J217" s="67">
        <v>0</v>
      </c>
      <c r="K217" s="67">
        <v>0</v>
      </c>
      <c r="L217" s="67">
        <v>-10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3157</v>
      </c>
      <c r="T217" s="67">
        <v>3157</v>
      </c>
      <c r="U217" s="67">
        <v>0</v>
      </c>
      <c r="V217" s="67">
        <v>0</v>
      </c>
    </row>
    <row r="218" spans="1:22" ht="22.9" customHeight="1">
      <c r="A218" s="21" t="s">
        <v>715</v>
      </c>
      <c r="B218" s="67">
        <v>0</v>
      </c>
      <c r="C218" s="67">
        <v>0</v>
      </c>
      <c r="D218" s="67">
        <v>0</v>
      </c>
      <c r="E218" s="67">
        <v>0</v>
      </c>
      <c r="F218" s="67">
        <v>0</v>
      </c>
      <c r="G218" s="67">
        <v>0</v>
      </c>
      <c r="H218" s="67">
        <v>0</v>
      </c>
      <c r="I218" s="67">
        <v>0</v>
      </c>
      <c r="J218" s="67">
        <v>0</v>
      </c>
      <c r="K218" s="67">
        <v>0</v>
      </c>
      <c r="L218" s="67">
        <v>0</v>
      </c>
      <c r="M218" s="67">
        <v>0</v>
      </c>
      <c r="N218" s="67">
        <v>0</v>
      </c>
      <c r="O218" s="67">
        <v>0</v>
      </c>
      <c r="P218" s="67">
        <v>0</v>
      </c>
      <c r="Q218" s="67">
        <v>0</v>
      </c>
      <c r="R218" s="67">
        <v>0</v>
      </c>
      <c r="S218" s="67">
        <v>0</v>
      </c>
      <c r="T218" s="67">
        <v>0</v>
      </c>
      <c r="U218" s="67">
        <v>0</v>
      </c>
      <c r="V218" s="67">
        <v>0</v>
      </c>
    </row>
    <row r="219" spans="1:22" ht="22.9" customHeight="1">
      <c r="A219" s="21" t="s">
        <v>716</v>
      </c>
      <c r="B219" s="67">
        <v>0</v>
      </c>
      <c r="C219" s="67">
        <v>0</v>
      </c>
      <c r="D219" s="67">
        <v>0</v>
      </c>
      <c r="E219" s="67">
        <v>0</v>
      </c>
      <c r="F219" s="67">
        <v>0</v>
      </c>
      <c r="G219" s="67">
        <v>0</v>
      </c>
      <c r="H219" s="67">
        <v>0</v>
      </c>
      <c r="I219" s="67">
        <v>0</v>
      </c>
      <c r="J219" s="67">
        <v>0</v>
      </c>
      <c r="K219" s="67">
        <v>0</v>
      </c>
      <c r="L219" s="67">
        <v>0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7">
        <v>0</v>
      </c>
      <c r="T219" s="67">
        <v>0</v>
      </c>
      <c r="U219" s="67">
        <v>0</v>
      </c>
      <c r="V219" s="67">
        <v>0</v>
      </c>
    </row>
    <row r="220" spans="1:22" ht="22.9" customHeight="1">
      <c r="A220" s="21" t="s">
        <v>285</v>
      </c>
      <c r="B220" s="67">
        <v>3167</v>
      </c>
      <c r="C220" s="67">
        <v>-10</v>
      </c>
      <c r="D220" s="67">
        <v>0</v>
      </c>
      <c r="E220" s="67">
        <v>0</v>
      </c>
      <c r="F220" s="67">
        <v>0</v>
      </c>
      <c r="G220" s="67">
        <v>0</v>
      </c>
      <c r="H220" s="67">
        <v>0</v>
      </c>
      <c r="I220" s="67">
        <v>0</v>
      </c>
      <c r="J220" s="67">
        <v>0</v>
      </c>
      <c r="K220" s="67">
        <v>0</v>
      </c>
      <c r="L220" s="67">
        <v>-10</v>
      </c>
      <c r="M220" s="67">
        <v>0</v>
      </c>
      <c r="N220" s="67">
        <v>0</v>
      </c>
      <c r="O220" s="67">
        <v>0</v>
      </c>
      <c r="P220" s="67">
        <v>0</v>
      </c>
      <c r="Q220" s="67">
        <v>0</v>
      </c>
      <c r="R220" s="67">
        <v>0</v>
      </c>
      <c r="S220" s="67">
        <v>3157</v>
      </c>
      <c r="T220" s="67">
        <v>3157</v>
      </c>
      <c r="U220" s="67">
        <v>0</v>
      </c>
      <c r="V220" s="67">
        <v>0</v>
      </c>
    </row>
    <row r="221" spans="1:22" ht="22.9" customHeight="1">
      <c r="A221" s="21" t="s">
        <v>245</v>
      </c>
      <c r="B221" s="67">
        <v>0</v>
      </c>
      <c r="C221" s="67">
        <v>11</v>
      </c>
      <c r="D221" s="67">
        <v>0</v>
      </c>
      <c r="E221" s="67">
        <v>0</v>
      </c>
      <c r="F221" s="67">
        <v>0</v>
      </c>
      <c r="G221" s="67">
        <v>0</v>
      </c>
      <c r="H221" s="67">
        <v>0</v>
      </c>
      <c r="I221" s="67">
        <v>0</v>
      </c>
      <c r="J221" s="67">
        <v>0</v>
      </c>
      <c r="K221" s="67">
        <v>0</v>
      </c>
      <c r="L221" s="67">
        <v>11</v>
      </c>
      <c r="M221" s="67">
        <v>0</v>
      </c>
      <c r="N221" s="67">
        <v>0</v>
      </c>
      <c r="O221" s="67">
        <v>0</v>
      </c>
      <c r="P221" s="67">
        <v>0</v>
      </c>
      <c r="Q221" s="67">
        <v>0</v>
      </c>
      <c r="R221" s="67">
        <v>0</v>
      </c>
      <c r="S221" s="67">
        <v>11</v>
      </c>
      <c r="T221" s="67">
        <v>11</v>
      </c>
      <c r="U221" s="67">
        <v>0</v>
      </c>
      <c r="V221" s="67">
        <v>0</v>
      </c>
    </row>
    <row r="222" spans="1:22" ht="22.9" customHeight="1">
      <c r="A222" s="21" t="s">
        <v>717</v>
      </c>
      <c r="B222" s="67">
        <v>0</v>
      </c>
      <c r="C222" s="67">
        <v>0</v>
      </c>
      <c r="D222" s="67">
        <v>0</v>
      </c>
      <c r="E222" s="67">
        <v>0</v>
      </c>
      <c r="F222" s="67">
        <v>0</v>
      </c>
      <c r="G222" s="67">
        <v>0</v>
      </c>
      <c r="H222" s="67">
        <v>0</v>
      </c>
      <c r="I222" s="67">
        <v>0</v>
      </c>
      <c r="J222" s="67">
        <v>0</v>
      </c>
      <c r="K222" s="67">
        <v>0</v>
      </c>
      <c r="L222" s="67">
        <v>0</v>
      </c>
      <c r="M222" s="67">
        <v>0</v>
      </c>
      <c r="N222" s="67">
        <v>0</v>
      </c>
      <c r="O222" s="67">
        <v>0</v>
      </c>
      <c r="P222" s="67">
        <v>0</v>
      </c>
      <c r="Q222" s="67">
        <v>0</v>
      </c>
      <c r="R222" s="67">
        <v>0</v>
      </c>
      <c r="S222" s="67">
        <v>0</v>
      </c>
      <c r="T222" s="67">
        <v>0</v>
      </c>
      <c r="U222" s="67">
        <v>0</v>
      </c>
      <c r="V222" s="67">
        <v>0</v>
      </c>
    </row>
    <row r="223" spans="1:22" ht="22.9" customHeight="1">
      <c r="A223" s="21" t="s">
        <v>718</v>
      </c>
      <c r="B223" s="67">
        <v>0</v>
      </c>
      <c r="C223" s="67">
        <v>0</v>
      </c>
      <c r="D223" s="67">
        <v>0</v>
      </c>
      <c r="E223" s="67">
        <v>0</v>
      </c>
      <c r="F223" s="67">
        <v>0</v>
      </c>
      <c r="G223" s="67">
        <v>0</v>
      </c>
      <c r="H223" s="67">
        <v>0</v>
      </c>
      <c r="I223" s="67">
        <v>0</v>
      </c>
      <c r="J223" s="67">
        <v>0</v>
      </c>
      <c r="K223" s="67">
        <v>0</v>
      </c>
      <c r="L223" s="67">
        <v>0</v>
      </c>
      <c r="M223" s="67">
        <v>0</v>
      </c>
      <c r="N223" s="67">
        <v>0</v>
      </c>
      <c r="O223" s="67">
        <v>0</v>
      </c>
      <c r="P223" s="67">
        <v>0</v>
      </c>
      <c r="Q223" s="67">
        <v>0</v>
      </c>
      <c r="R223" s="67">
        <v>0</v>
      </c>
      <c r="S223" s="67">
        <v>0</v>
      </c>
      <c r="T223" s="67">
        <v>0</v>
      </c>
      <c r="U223" s="67">
        <v>0</v>
      </c>
      <c r="V223" s="67">
        <v>0</v>
      </c>
    </row>
    <row r="224" spans="1:22" ht="22.9" customHeight="1">
      <c r="A224" s="21" t="s">
        <v>286</v>
      </c>
      <c r="B224" s="67">
        <v>0</v>
      </c>
      <c r="C224" s="67">
        <v>11</v>
      </c>
      <c r="D224" s="67">
        <v>0</v>
      </c>
      <c r="E224" s="67">
        <v>0</v>
      </c>
      <c r="F224" s="67">
        <v>0</v>
      </c>
      <c r="G224" s="67">
        <v>0</v>
      </c>
      <c r="H224" s="67">
        <v>0</v>
      </c>
      <c r="I224" s="67">
        <v>0</v>
      </c>
      <c r="J224" s="67">
        <v>0</v>
      </c>
      <c r="K224" s="67">
        <v>0</v>
      </c>
      <c r="L224" s="67">
        <v>11</v>
      </c>
      <c r="M224" s="67">
        <v>0</v>
      </c>
      <c r="N224" s="67">
        <v>0</v>
      </c>
      <c r="O224" s="67">
        <v>0</v>
      </c>
      <c r="P224" s="67">
        <v>0</v>
      </c>
      <c r="Q224" s="67">
        <v>0</v>
      </c>
      <c r="R224" s="67">
        <v>0</v>
      </c>
      <c r="S224" s="67">
        <v>11</v>
      </c>
      <c r="T224" s="67">
        <v>11</v>
      </c>
      <c r="U224" s="67">
        <v>0</v>
      </c>
      <c r="V224" s="67">
        <v>0</v>
      </c>
    </row>
  </sheetData>
  <mergeCells count="10">
    <mergeCell ref="A1:V1"/>
    <mergeCell ref="A2:V2"/>
    <mergeCell ref="A3:V3"/>
    <mergeCell ref="C4:R4"/>
    <mergeCell ref="V4:V5"/>
    <mergeCell ref="U4:U5"/>
    <mergeCell ref="A4:A5"/>
    <mergeCell ref="B4:B5"/>
    <mergeCell ref="S4:S5"/>
    <mergeCell ref="T4:T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 differentFirst="1">
    <oddFooter>&amp;C‐ 33 ‐</oddFooter>
    <firstFooter>&amp;C‐ 27 ‐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23"/>
  <sheetViews>
    <sheetView showGridLines="0" showZeros="0" view="pageLayout" topLeftCell="A88" zoomScaleNormal="100" workbookViewId="0">
      <selection activeCell="K96" sqref="K96"/>
    </sheetView>
  </sheetViews>
  <sheetFormatPr defaultRowHeight="14.25"/>
  <cols>
    <col min="1" max="1" width="29.5" style="208" bestFit="1" customWidth="1"/>
    <col min="2" max="2" width="9.625" style="208" bestFit="1" customWidth="1"/>
    <col min="3" max="3" width="8.5" style="208" bestFit="1" customWidth="1"/>
    <col min="4" max="4" width="8" style="208" customWidth="1"/>
    <col min="5" max="5" width="8.5" style="208" bestFit="1" customWidth="1"/>
    <col min="6" max="6" width="9" style="208" customWidth="1"/>
    <col min="7" max="7" width="8.5" style="208" bestFit="1" customWidth="1"/>
    <col min="8" max="9" width="8" style="208" bestFit="1" customWidth="1"/>
    <col min="10" max="12" width="8" style="208" customWidth="1"/>
    <col min="13" max="13" width="6.625" style="208" customWidth="1"/>
    <col min="14" max="15" width="9.375" style="208" customWidth="1"/>
    <col min="16" max="16" width="7.625" style="208" customWidth="1"/>
    <col min="17" max="17" width="9.375" style="208" bestFit="1" customWidth="1"/>
    <col min="18" max="18" width="8.25" style="208" customWidth="1"/>
    <col min="19" max="19" width="9.625" style="208" bestFit="1" customWidth="1"/>
    <col min="20" max="20" width="9.375" style="208" bestFit="1" customWidth="1"/>
    <col min="21" max="22" width="8.5" style="208" bestFit="1" customWidth="1"/>
    <col min="23" max="16384" width="9" style="208"/>
  </cols>
  <sheetData>
    <row r="1" spans="1:22" ht="33.950000000000003" customHeight="1">
      <c r="A1" s="235" t="s">
        <v>852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</row>
    <row r="2" spans="1:22">
      <c r="A2" s="237" t="s">
        <v>971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</row>
    <row r="3" spans="1:22">
      <c r="A3" s="247" t="s">
        <v>3</v>
      </c>
      <c r="B3" s="24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47"/>
      <c r="T3" s="247"/>
      <c r="U3" s="247"/>
      <c r="V3" s="247"/>
    </row>
    <row r="4" spans="1:22" ht="18" customHeight="1">
      <c r="A4" s="248" t="s">
        <v>0</v>
      </c>
      <c r="B4" s="250" t="s">
        <v>11</v>
      </c>
      <c r="C4" s="252" t="s">
        <v>80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4"/>
      <c r="S4" s="250" t="s">
        <v>1</v>
      </c>
      <c r="T4" s="248" t="s">
        <v>14</v>
      </c>
      <c r="U4" s="250" t="s">
        <v>81</v>
      </c>
      <c r="V4" s="250" t="s">
        <v>82</v>
      </c>
    </row>
    <row r="5" spans="1:22" ht="44.45" customHeight="1">
      <c r="A5" s="249"/>
      <c r="B5" s="251"/>
      <c r="C5" s="172" t="s">
        <v>13</v>
      </c>
      <c r="D5" s="173" t="s">
        <v>233</v>
      </c>
      <c r="E5" s="173" t="s">
        <v>390</v>
      </c>
      <c r="F5" s="173" t="s">
        <v>232</v>
      </c>
      <c r="G5" s="173" t="s">
        <v>391</v>
      </c>
      <c r="H5" s="173" t="s">
        <v>16</v>
      </c>
      <c r="I5" s="173" t="s">
        <v>73</v>
      </c>
      <c r="J5" s="173" t="s">
        <v>247</v>
      </c>
      <c r="K5" s="173" t="s">
        <v>392</v>
      </c>
      <c r="L5" s="173" t="s">
        <v>83</v>
      </c>
      <c r="M5" s="173" t="s">
        <v>442</v>
      </c>
      <c r="N5" s="173" t="s">
        <v>393</v>
      </c>
      <c r="O5" s="173" t="s">
        <v>17</v>
      </c>
      <c r="P5" s="173" t="s">
        <v>966</v>
      </c>
      <c r="Q5" s="57" t="s">
        <v>890</v>
      </c>
      <c r="R5" s="173" t="s">
        <v>79</v>
      </c>
      <c r="S5" s="251"/>
      <c r="T5" s="249"/>
      <c r="U5" s="251"/>
      <c r="V5" s="251"/>
    </row>
    <row r="6" spans="1:22" ht="22.9" customHeight="1">
      <c r="A6" s="173" t="s">
        <v>237</v>
      </c>
      <c r="B6" s="67">
        <v>114735</v>
      </c>
      <c r="C6" s="67">
        <v>8096</v>
      </c>
      <c r="D6" s="67">
        <v>0</v>
      </c>
      <c r="E6" s="67">
        <v>6053</v>
      </c>
      <c r="F6" s="67">
        <v>10817</v>
      </c>
      <c r="G6" s="67">
        <v>15</v>
      </c>
      <c r="H6" s="67">
        <v>418</v>
      </c>
      <c r="I6" s="67">
        <v>0</v>
      </c>
      <c r="J6" s="67">
        <v>1000</v>
      </c>
      <c r="K6" s="67">
        <v>0</v>
      </c>
      <c r="L6" s="67">
        <v>0</v>
      </c>
      <c r="M6" s="67">
        <v>0</v>
      </c>
      <c r="N6" s="67">
        <v>35586</v>
      </c>
      <c r="O6" s="67">
        <v>0</v>
      </c>
      <c r="P6" s="67">
        <v>-45793</v>
      </c>
      <c r="Q6" s="67">
        <v>0</v>
      </c>
      <c r="R6" s="67">
        <v>0</v>
      </c>
      <c r="S6" s="67">
        <v>122831</v>
      </c>
      <c r="T6" s="67">
        <v>122331</v>
      </c>
      <c r="U6" s="67">
        <v>500</v>
      </c>
      <c r="V6" s="67">
        <v>500</v>
      </c>
    </row>
    <row r="7" spans="1:22" ht="22.9" customHeight="1">
      <c r="A7" s="21" t="s">
        <v>213</v>
      </c>
      <c r="B7" s="67">
        <v>12072</v>
      </c>
      <c r="C7" s="67">
        <v>3636</v>
      </c>
      <c r="D7" s="67">
        <v>0</v>
      </c>
      <c r="E7" s="67">
        <v>142</v>
      </c>
      <c r="F7" s="67">
        <v>254</v>
      </c>
      <c r="G7" s="67">
        <v>0</v>
      </c>
      <c r="H7" s="67">
        <v>0</v>
      </c>
      <c r="I7" s="67">
        <v>0</v>
      </c>
      <c r="J7" s="67">
        <v>0</v>
      </c>
      <c r="K7" s="67">
        <v>0</v>
      </c>
      <c r="L7" s="67">
        <v>0</v>
      </c>
      <c r="M7" s="67">
        <v>0</v>
      </c>
      <c r="N7" s="67">
        <v>4230</v>
      </c>
      <c r="O7" s="67">
        <v>0</v>
      </c>
      <c r="P7" s="67">
        <v>-990</v>
      </c>
      <c r="Q7" s="67">
        <v>0</v>
      </c>
      <c r="R7" s="67">
        <v>0</v>
      </c>
      <c r="S7" s="67">
        <v>15708</v>
      </c>
      <c r="T7" s="67">
        <v>15708</v>
      </c>
      <c r="U7" s="67">
        <v>0</v>
      </c>
      <c r="V7" s="67">
        <v>0</v>
      </c>
    </row>
    <row r="8" spans="1:22" ht="22.9" customHeight="1">
      <c r="A8" s="21" t="s">
        <v>84</v>
      </c>
      <c r="B8" s="67">
        <v>0</v>
      </c>
      <c r="C8" s="67">
        <v>0</v>
      </c>
      <c r="D8" s="67">
        <v>0</v>
      </c>
      <c r="E8" s="67">
        <v>0</v>
      </c>
      <c r="F8" s="67">
        <v>0</v>
      </c>
      <c r="G8" s="67">
        <v>0</v>
      </c>
      <c r="H8" s="67">
        <v>0</v>
      </c>
      <c r="I8" s="67">
        <v>0</v>
      </c>
      <c r="J8" s="67">
        <v>0</v>
      </c>
      <c r="K8" s="67">
        <v>0</v>
      </c>
      <c r="L8" s="67">
        <v>0</v>
      </c>
      <c r="M8" s="67">
        <v>0</v>
      </c>
      <c r="N8" s="67">
        <v>0</v>
      </c>
      <c r="O8" s="67">
        <v>0</v>
      </c>
      <c r="P8" s="67">
        <v>0</v>
      </c>
      <c r="Q8" s="67">
        <v>0</v>
      </c>
      <c r="R8" s="67">
        <v>0</v>
      </c>
      <c r="S8" s="67">
        <v>0</v>
      </c>
      <c r="T8" s="67">
        <v>0</v>
      </c>
      <c r="U8" s="67">
        <v>0</v>
      </c>
      <c r="V8" s="67">
        <v>0</v>
      </c>
    </row>
    <row r="9" spans="1:22" ht="22.9" customHeight="1">
      <c r="A9" s="21" t="s">
        <v>85</v>
      </c>
      <c r="B9" s="67">
        <v>0</v>
      </c>
      <c r="C9" s="67">
        <v>0</v>
      </c>
      <c r="D9" s="67">
        <v>0</v>
      </c>
      <c r="E9" s="67">
        <v>0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0</v>
      </c>
      <c r="N9" s="67">
        <v>0</v>
      </c>
      <c r="O9" s="67">
        <v>0</v>
      </c>
      <c r="P9" s="67">
        <v>0</v>
      </c>
      <c r="Q9" s="67">
        <v>0</v>
      </c>
      <c r="R9" s="67">
        <v>0</v>
      </c>
      <c r="S9" s="67">
        <v>0</v>
      </c>
      <c r="T9" s="67">
        <v>0</v>
      </c>
      <c r="U9" s="67">
        <v>0</v>
      </c>
      <c r="V9" s="67">
        <v>0</v>
      </c>
    </row>
    <row r="10" spans="1:22" ht="22.9" customHeight="1">
      <c r="A10" s="21" t="s">
        <v>195</v>
      </c>
      <c r="B10" s="67">
        <v>6511</v>
      </c>
      <c r="C10" s="67">
        <v>3704</v>
      </c>
      <c r="D10" s="67">
        <v>0</v>
      </c>
      <c r="E10" s="67">
        <v>123</v>
      </c>
      <c r="F10" s="67">
        <v>254</v>
      </c>
      <c r="G10" s="67">
        <v>0</v>
      </c>
      <c r="H10" s="67">
        <v>0</v>
      </c>
      <c r="I10" s="67">
        <v>0</v>
      </c>
      <c r="J10" s="67">
        <v>0</v>
      </c>
      <c r="K10" s="67">
        <v>0</v>
      </c>
      <c r="L10" s="67">
        <v>0</v>
      </c>
      <c r="M10" s="67">
        <v>0</v>
      </c>
      <c r="N10" s="67">
        <v>3327</v>
      </c>
      <c r="O10" s="67">
        <v>0</v>
      </c>
      <c r="P10" s="67">
        <v>0</v>
      </c>
      <c r="Q10" s="67">
        <v>0</v>
      </c>
      <c r="R10" s="67">
        <v>0</v>
      </c>
      <c r="S10" s="67">
        <v>10215</v>
      </c>
      <c r="T10" s="67">
        <v>10215</v>
      </c>
      <c r="U10" s="67">
        <v>0</v>
      </c>
      <c r="V10" s="67">
        <v>0</v>
      </c>
    </row>
    <row r="11" spans="1:22" ht="22.9" customHeight="1">
      <c r="A11" s="21" t="s">
        <v>86</v>
      </c>
      <c r="B11" s="67">
        <v>1537</v>
      </c>
      <c r="C11" s="67">
        <v>328</v>
      </c>
      <c r="D11" s="67">
        <v>0</v>
      </c>
      <c r="E11" s="67">
        <v>0</v>
      </c>
      <c r="F11" s="67">
        <v>0</v>
      </c>
      <c r="G11" s="67">
        <v>0</v>
      </c>
      <c r="H11" s="67">
        <v>0</v>
      </c>
      <c r="I11" s="67">
        <v>0</v>
      </c>
      <c r="J11" s="67">
        <v>0</v>
      </c>
      <c r="K11" s="67">
        <v>0</v>
      </c>
      <c r="L11" s="67">
        <v>0</v>
      </c>
      <c r="M11" s="67">
        <v>0</v>
      </c>
      <c r="N11" s="67">
        <v>328</v>
      </c>
      <c r="O11" s="67">
        <v>0</v>
      </c>
      <c r="P11" s="67">
        <v>0</v>
      </c>
      <c r="Q11" s="67">
        <v>0</v>
      </c>
      <c r="R11" s="67">
        <v>0</v>
      </c>
      <c r="S11" s="67">
        <v>1865</v>
      </c>
      <c r="T11" s="67">
        <v>1865</v>
      </c>
      <c r="U11" s="67">
        <v>0</v>
      </c>
      <c r="V11" s="67">
        <v>0</v>
      </c>
    </row>
    <row r="12" spans="1:22" ht="22.9" customHeight="1">
      <c r="A12" s="21" t="s">
        <v>87</v>
      </c>
      <c r="B12" s="67">
        <v>20</v>
      </c>
      <c r="C12" s="67">
        <v>7</v>
      </c>
      <c r="D12" s="67">
        <v>0</v>
      </c>
      <c r="E12" s="67">
        <v>0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0</v>
      </c>
      <c r="N12" s="67">
        <v>7</v>
      </c>
      <c r="O12" s="67">
        <v>0</v>
      </c>
      <c r="P12" s="67">
        <v>0</v>
      </c>
      <c r="Q12" s="67">
        <v>0</v>
      </c>
      <c r="R12" s="67">
        <v>0</v>
      </c>
      <c r="S12" s="67">
        <v>27</v>
      </c>
      <c r="T12" s="67">
        <v>27</v>
      </c>
      <c r="U12" s="67">
        <v>0</v>
      </c>
      <c r="V12" s="67">
        <v>0</v>
      </c>
    </row>
    <row r="13" spans="1:22" ht="22.9" customHeight="1">
      <c r="A13" s="21" t="s">
        <v>88</v>
      </c>
      <c r="B13" s="67">
        <v>1250</v>
      </c>
      <c r="C13" s="67">
        <v>65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65</v>
      </c>
      <c r="O13" s="67">
        <v>0</v>
      </c>
      <c r="P13" s="67">
        <v>0</v>
      </c>
      <c r="Q13" s="67">
        <v>0</v>
      </c>
      <c r="R13" s="67">
        <v>0</v>
      </c>
      <c r="S13" s="67">
        <v>1315</v>
      </c>
      <c r="T13" s="67">
        <v>1315</v>
      </c>
      <c r="U13" s="67">
        <v>0</v>
      </c>
      <c r="V13" s="67">
        <v>0</v>
      </c>
    </row>
    <row r="14" spans="1:22" ht="22.9" customHeight="1">
      <c r="A14" s="21" t="s">
        <v>89</v>
      </c>
      <c r="B14" s="67">
        <v>341</v>
      </c>
      <c r="C14" s="67">
        <v>72</v>
      </c>
      <c r="D14" s="67">
        <v>0</v>
      </c>
      <c r="E14" s="67">
        <v>0</v>
      </c>
      <c r="F14" s="67">
        <v>0</v>
      </c>
      <c r="G14" s="67">
        <v>0</v>
      </c>
      <c r="H14" s="67">
        <v>0</v>
      </c>
      <c r="I14" s="67">
        <v>0</v>
      </c>
      <c r="J14" s="67">
        <v>0</v>
      </c>
      <c r="K14" s="67">
        <v>0</v>
      </c>
      <c r="L14" s="67">
        <v>0</v>
      </c>
      <c r="M14" s="67">
        <v>0</v>
      </c>
      <c r="N14" s="67">
        <v>72</v>
      </c>
      <c r="O14" s="67">
        <v>0</v>
      </c>
      <c r="P14" s="67">
        <v>0</v>
      </c>
      <c r="Q14" s="67">
        <v>0</v>
      </c>
      <c r="R14" s="67">
        <v>0</v>
      </c>
      <c r="S14" s="67">
        <v>413</v>
      </c>
      <c r="T14" s="67">
        <v>413</v>
      </c>
      <c r="U14" s="67">
        <v>0</v>
      </c>
      <c r="V14" s="67">
        <v>0</v>
      </c>
    </row>
    <row r="15" spans="1:22" ht="22.9" customHeight="1">
      <c r="A15" s="21" t="s">
        <v>90</v>
      </c>
      <c r="B15" s="67">
        <v>0</v>
      </c>
      <c r="C15" s="67">
        <v>0</v>
      </c>
      <c r="D15" s="67">
        <v>0</v>
      </c>
      <c r="E15" s="67">
        <v>0</v>
      </c>
      <c r="F15" s="67">
        <v>0</v>
      </c>
      <c r="G15" s="67">
        <v>0</v>
      </c>
      <c r="H15" s="67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67">
        <v>0</v>
      </c>
      <c r="O15" s="67">
        <v>0</v>
      </c>
      <c r="P15" s="67">
        <v>0</v>
      </c>
      <c r="Q15" s="67">
        <v>0</v>
      </c>
      <c r="R15" s="67">
        <v>0</v>
      </c>
      <c r="S15" s="67">
        <v>0</v>
      </c>
      <c r="T15" s="67">
        <v>0</v>
      </c>
      <c r="U15" s="67">
        <v>0</v>
      </c>
      <c r="V15" s="67">
        <v>0</v>
      </c>
    </row>
    <row r="16" spans="1:22" ht="22.9" customHeight="1">
      <c r="A16" s="21" t="s">
        <v>91</v>
      </c>
      <c r="B16" s="67">
        <v>0</v>
      </c>
      <c r="C16" s="67">
        <v>0</v>
      </c>
      <c r="D16" s="67">
        <v>0</v>
      </c>
      <c r="E16" s="67">
        <v>0</v>
      </c>
      <c r="F16" s="67">
        <v>0</v>
      </c>
      <c r="G16" s="67">
        <v>0</v>
      </c>
      <c r="H16" s="67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0</v>
      </c>
      <c r="U16" s="67">
        <v>0</v>
      </c>
      <c r="V16" s="67">
        <v>0</v>
      </c>
    </row>
    <row r="17" spans="1:22" ht="22.9" customHeight="1">
      <c r="A17" s="21" t="s">
        <v>92</v>
      </c>
      <c r="B17" s="67">
        <v>117</v>
      </c>
      <c r="C17" s="67">
        <v>42</v>
      </c>
      <c r="D17" s="67">
        <v>0</v>
      </c>
      <c r="E17" s="67">
        <v>0</v>
      </c>
      <c r="F17" s="67">
        <v>0</v>
      </c>
      <c r="G17" s="67">
        <v>0</v>
      </c>
      <c r="H17" s="67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67">
        <v>42</v>
      </c>
      <c r="O17" s="67">
        <v>0</v>
      </c>
      <c r="P17" s="67">
        <v>0</v>
      </c>
      <c r="Q17" s="67">
        <v>0</v>
      </c>
      <c r="R17" s="67">
        <v>0</v>
      </c>
      <c r="S17" s="67">
        <v>159</v>
      </c>
      <c r="T17" s="67">
        <v>159</v>
      </c>
      <c r="U17" s="67">
        <v>0</v>
      </c>
      <c r="V17" s="67">
        <v>0</v>
      </c>
    </row>
    <row r="18" spans="1:22" ht="22.9" customHeight="1">
      <c r="A18" s="21" t="s">
        <v>18</v>
      </c>
      <c r="B18" s="67">
        <v>0</v>
      </c>
      <c r="C18" s="67">
        <v>285</v>
      </c>
      <c r="D18" s="67">
        <v>0</v>
      </c>
      <c r="E18" s="67">
        <v>0</v>
      </c>
      <c r="F18" s="67">
        <v>0</v>
      </c>
      <c r="G18" s="67">
        <v>0</v>
      </c>
      <c r="H18" s="67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67">
        <v>285</v>
      </c>
      <c r="O18" s="67">
        <v>0</v>
      </c>
      <c r="P18" s="67">
        <v>0</v>
      </c>
      <c r="Q18" s="67">
        <v>0</v>
      </c>
      <c r="R18" s="67">
        <v>0</v>
      </c>
      <c r="S18" s="67">
        <v>285</v>
      </c>
      <c r="T18" s="67">
        <v>285</v>
      </c>
      <c r="U18" s="67">
        <v>0</v>
      </c>
      <c r="V18" s="67">
        <v>0</v>
      </c>
    </row>
    <row r="19" spans="1:22" ht="22.9" customHeight="1">
      <c r="A19" s="21" t="s">
        <v>93</v>
      </c>
      <c r="B19" s="67">
        <v>0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</row>
    <row r="20" spans="1:22" ht="22.9" customHeight="1">
      <c r="A20" s="21" t="s">
        <v>94</v>
      </c>
      <c r="B20" s="67">
        <v>151</v>
      </c>
      <c r="C20" s="67">
        <v>-151</v>
      </c>
      <c r="D20" s="67">
        <v>0</v>
      </c>
      <c r="E20" s="67">
        <v>0</v>
      </c>
      <c r="F20" s="67">
        <v>0</v>
      </c>
      <c r="G20" s="67">
        <v>0</v>
      </c>
      <c r="H20" s="67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-151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</row>
    <row r="21" spans="1:22" ht="22.9" customHeight="1">
      <c r="A21" s="21" t="s">
        <v>490</v>
      </c>
      <c r="B21" s="67">
        <v>0</v>
      </c>
      <c r="C21" s="67">
        <v>0</v>
      </c>
      <c r="D21" s="67">
        <v>0</v>
      </c>
      <c r="E21" s="67">
        <v>0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67">
        <v>0</v>
      </c>
      <c r="O21" s="67">
        <v>0</v>
      </c>
      <c r="P21" s="67">
        <v>0</v>
      </c>
      <c r="Q21" s="67">
        <v>0</v>
      </c>
      <c r="R21" s="67">
        <v>0</v>
      </c>
      <c r="S21" s="67">
        <v>0</v>
      </c>
      <c r="T21" s="67">
        <v>0</v>
      </c>
      <c r="U21" s="67">
        <v>0</v>
      </c>
      <c r="V21" s="67">
        <v>0</v>
      </c>
    </row>
    <row r="22" spans="1:22" ht="22.9" customHeight="1">
      <c r="A22" s="21" t="s">
        <v>95</v>
      </c>
      <c r="B22" s="67">
        <v>0</v>
      </c>
      <c r="C22" s="67">
        <v>0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0</v>
      </c>
      <c r="U22" s="67">
        <v>0</v>
      </c>
      <c r="V22" s="67">
        <v>0</v>
      </c>
    </row>
    <row r="23" spans="1:22" ht="22.9" customHeight="1">
      <c r="A23" s="21" t="s">
        <v>96</v>
      </c>
      <c r="B23" s="67">
        <v>0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7">
        <v>0</v>
      </c>
      <c r="J23" s="67">
        <v>0</v>
      </c>
      <c r="K23" s="67">
        <v>0</v>
      </c>
      <c r="L23" s="67">
        <v>0</v>
      </c>
      <c r="M23" s="67">
        <v>0</v>
      </c>
      <c r="N23" s="67">
        <v>0</v>
      </c>
      <c r="O23" s="67">
        <v>0</v>
      </c>
      <c r="P23" s="67">
        <v>0</v>
      </c>
      <c r="Q23" s="67">
        <v>0</v>
      </c>
      <c r="R23" s="67">
        <v>0</v>
      </c>
      <c r="S23" s="67">
        <v>0</v>
      </c>
      <c r="T23" s="67">
        <v>0</v>
      </c>
      <c r="U23" s="67">
        <v>0</v>
      </c>
      <c r="V23" s="67">
        <v>0</v>
      </c>
    </row>
    <row r="24" spans="1:22" ht="22.9" customHeight="1">
      <c r="A24" s="21" t="s">
        <v>97</v>
      </c>
      <c r="B24" s="67">
        <v>0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0</v>
      </c>
      <c r="O24" s="67">
        <v>0</v>
      </c>
      <c r="P24" s="67">
        <v>0</v>
      </c>
      <c r="Q24" s="67">
        <v>0</v>
      </c>
      <c r="R24" s="67">
        <v>0</v>
      </c>
      <c r="S24" s="67">
        <v>0</v>
      </c>
      <c r="T24" s="67">
        <v>0</v>
      </c>
      <c r="U24" s="67">
        <v>0</v>
      </c>
      <c r="V24" s="67">
        <v>0</v>
      </c>
    </row>
    <row r="25" spans="1:22" ht="22.9" customHeight="1">
      <c r="A25" s="21" t="s">
        <v>196</v>
      </c>
      <c r="B25" s="67">
        <v>0</v>
      </c>
      <c r="C25" s="67">
        <v>61</v>
      </c>
      <c r="D25" s="67">
        <v>0</v>
      </c>
      <c r="E25" s="67">
        <v>0</v>
      </c>
      <c r="F25" s="67">
        <v>0</v>
      </c>
      <c r="G25" s="67">
        <v>0</v>
      </c>
      <c r="H25" s="67">
        <v>0</v>
      </c>
      <c r="I25" s="67">
        <v>0</v>
      </c>
      <c r="J25" s="67">
        <v>0</v>
      </c>
      <c r="K25" s="67">
        <v>0</v>
      </c>
      <c r="L25" s="67">
        <v>0</v>
      </c>
      <c r="M25" s="67">
        <v>0</v>
      </c>
      <c r="N25" s="67">
        <v>61</v>
      </c>
      <c r="O25" s="67">
        <v>0</v>
      </c>
      <c r="P25" s="67">
        <v>0</v>
      </c>
      <c r="Q25" s="67">
        <v>0</v>
      </c>
      <c r="R25" s="67">
        <v>0</v>
      </c>
      <c r="S25" s="67">
        <v>61</v>
      </c>
      <c r="T25" s="67">
        <v>61</v>
      </c>
      <c r="U25" s="67">
        <v>0</v>
      </c>
      <c r="V25" s="67">
        <v>0</v>
      </c>
    </row>
    <row r="26" spans="1:22" ht="22.9" customHeight="1">
      <c r="A26" s="21" t="s">
        <v>98</v>
      </c>
      <c r="B26" s="67">
        <v>2044</v>
      </c>
      <c r="C26" s="67">
        <v>-839</v>
      </c>
      <c r="D26" s="67">
        <v>0</v>
      </c>
      <c r="E26" s="67">
        <v>0</v>
      </c>
      <c r="F26" s="67">
        <v>0</v>
      </c>
      <c r="G26" s="67">
        <v>0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67">
        <v>0</v>
      </c>
      <c r="N26" s="67">
        <v>0</v>
      </c>
      <c r="O26" s="67">
        <v>0</v>
      </c>
      <c r="P26" s="67">
        <v>-839</v>
      </c>
      <c r="Q26" s="67">
        <v>0</v>
      </c>
      <c r="R26" s="67">
        <v>0</v>
      </c>
      <c r="S26" s="67">
        <v>1205</v>
      </c>
      <c r="T26" s="67">
        <v>1205</v>
      </c>
      <c r="U26" s="67">
        <v>0</v>
      </c>
      <c r="V26" s="67">
        <v>0</v>
      </c>
    </row>
    <row r="27" spans="1:22" ht="22.9" customHeight="1">
      <c r="A27" s="21" t="s">
        <v>99</v>
      </c>
      <c r="B27" s="67">
        <v>0</v>
      </c>
      <c r="C27" s="67">
        <v>2</v>
      </c>
      <c r="D27" s="67">
        <v>0</v>
      </c>
      <c r="E27" s="67">
        <v>0</v>
      </c>
      <c r="F27" s="67">
        <v>0</v>
      </c>
      <c r="G27" s="67">
        <v>0</v>
      </c>
      <c r="H27" s="67">
        <v>0</v>
      </c>
      <c r="I27" s="67">
        <v>0</v>
      </c>
      <c r="J27" s="67">
        <v>0</v>
      </c>
      <c r="K27" s="67">
        <v>0</v>
      </c>
      <c r="L27" s="67">
        <v>0</v>
      </c>
      <c r="M27" s="67">
        <v>0</v>
      </c>
      <c r="N27" s="67">
        <v>2</v>
      </c>
      <c r="O27" s="67">
        <v>0</v>
      </c>
      <c r="P27" s="67">
        <v>0</v>
      </c>
      <c r="Q27" s="67">
        <v>0</v>
      </c>
      <c r="R27" s="67">
        <v>0</v>
      </c>
      <c r="S27" s="67">
        <v>2</v>
      </c>
      <c r="T27" s="67">
        <v>2</v>
      </c>
      <c r="U27" s="67">
        <v>0</v>
      </c>
      <c r="V27" s="67">
        <v>0</v>
      </c>
    </row>
    <row r="28" spans="1:22" ht="22.9" customHeight="1">
      <c r="A28" s="21" t="s">
        <v>100</v>
      </c>
      <c r="B28" s="67">
        <v>0</v>
      </c>
      <c r="C28" s="67">
        <v>0</v>
      </c>
      <c r="D28" s="67">
        <v>0</v>
      </c>
      <c r="E28" s="67">
        <v>0</v>
      </c>
      <c r="F28" s="67">
        <v>0</v>
      </c>
      <c r="G28" s="67">
        <v>0</v>
      </c>
      <c r="H28" s="67">
        <v>0</v>
      </c>
      <c r="I28" s="67">
        <v>0</v>
      </c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67">
        <v>0</v>
      </c>
      <c r="P28" s="67">
        <v>0</v>
      </c>
      <c r="Q28" s="67">
        <v>0</v>
      </c>
      <c r="R28" s="67">
        <v>0</v>
      </c>
      <c r="S28" s="67">
        <v>0</v>
      </c>
      <c r="T28" s="67">
        <v>0</v>
      </c>
      <c r="U28" s="67">
        <v>0</v>
      </c>
      <c r="V28" s="67">
        <v>0</v>
      </c>
    </row>
    <row r="29" spans="1:22" ht="22.9" customHeight="1">
      <c r="A29" s="21" t="s">
        <v>655</v>
      </c>
      <c r="B29" s="67">
        <v>0</v>
      </c>
      <c r="C29" s="67">
        <v>0</v>
      </c>
      <c r="D29" s="67">
        <v>0</v>
      </c>
      <c r="E29" s="67">
        <v>0</v>
      </c>
      <c r="F29" s="67">
        <v>0</v>
      </c>
      <c r="G29" s="67">
        <v>0</v>
      </c>
      <c r="H29" s="67">
        <v>0</v>
      </c>
      <c r="I29" s="67">
        <v>0</v>
      </c>
      <c r="J29" s="67">
        <v>0</v>
      </c>
      <c r="K29" s="67">
        <v>0</v>
      </c>
      <c r="L29" s="67">
        <v>0</v>
      </c>
      <c r="M29" s="67">
        <v>0</v>
      </c>
      <c r="N29" s="67">
        <v>0</v>
      </c>
      <c r="O29" s="67">
        <v>0</v>
      </c>
      <c r="P29" s="67">
        <v>0</v>
      </c>
      <c r="Q29" s="67">
        <v>0</v>
      </c>
      <c r="R29" s="67">
        <v>0</v>
      </c>
      <c r="S29" s="67">
        <v>0</v>
      </c>
      <c r="T29" s="67">
        <v>0</v>
      </c>
      <c r="U29" s="67">
        <v>0</v>
      </c>
      <c r="V29" s="67">
        <v>0</v>
      </c>
    </row>
    <row r="30" spans="1:22" ht="22.9" customHeight="1">
      <c r="A30" s="21" t="s">
        <v>101</v>
      </c>
      <c r="B30" s="67">
        <v>0</v>
      </c>
      <c r="C30" s="67">
        <v>2</v>
      </c>
      <c r="D30" s="67">
        <v>0</v>
      </c>
      <c r="E30" s="67">
        <v>0</v>
      </c>
      <c r="F30" s="67">
        <v>0</v>
      </c>
      <c r="G30" s="67">
        <v>0</v>
      </c>
      <c r="H30" s="67">
        <v>0</v>
      </c>
      <c r="I30" s="67">
        <v>0</v>
      </c>
      <c r="J30" s="67">
        <v>0</v>
      </c>
      <c r="K30" s="67">
        <v>0</v>
      </c>
      <c r="L30" s="67">
        <v>0</v>
      </c>
      <c r="M30" s="67">
        <v>0</v>
      </c>
      <c r="N30" s="67">
        <v>2</v>
      </c>
      <c r="O30" s="67">
        <v>0</v>
      </c>
      <c r="P30" s="67">
        <v>0</v>
      </c>
      <c r="Q30" s="67">
        <v>0</v>
      </c>
      <c r="R30" s="67">
        <v>0</v>
      </c>
      <c r="S30" s="67">
        <v>2</v>
      </c>
      <c r="T30" s="67">
        <v>2</v>
      </c>
      <c r="U30" s="67">
        <v>0</v>
      </c>
      <c r="V30" s="67">
        <v>0</v>
      </c>
    </row>
    <row r="31" spans="1:22" ht="22.9" customHeight="1">
      <c r="A31" s="21" t="s">
        <v>491</v>
      </c>
      <c r="B31" s="67">
        <v>0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</row>
    <row r="32" spans="1:22" ht="22.9" customHeight="1">
      <c r="A32" s="21" t="s">
        <v>492</v>
      </c>
      <c r="B32" s="67">
        <v>101</v>
      </c>
      <c r="C32" s="67">
        <v>58</v>
      </c>
      <c r="D32" s="67">
        <v>0</v>
      </c>
      <c r="E32" s="67">
        <v>19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0</v>
      </c>
      <c r="L32" s="67">
        <v>0</v>
      </c>
      <c r="M32" s="67">
        <v>0</v>
      </c>
      <c r="N32" s="67">
        <v>39</v>
      </c>
      <c r="O32" s="67">
        <v>0</v>
      </c>
      <c r="P32" s="67">
        <v>0</v>
      </c>
      <c r="Q32" s="67">
        <v>0</v>
      </c>
      <c r="R32" s="67">
        <v>0</v>
      </c>
      <c r="S32" s="67">
        <v>159</v>
      </c>
      <c r="T32" s="67">
        <v>159</v>
      </c>
      <c r="U32" s="67">
        <v>0</v>
      </c>
      <c r="V32" s="67">
        <v>0</v>
      </c>
    </row>
    <row r="33" spans="1:22" ht="22.9" customHeight="1">
      <c r="A33" s="21" t="s">
        <v>102</v>
      </c>
      <c r="B33" s="67">
        <v>0</v>
      </c>
      <c r="C33" s="67">
        <v>0</v>
      </c>
      <c r="D33" s="67">
        <v>0</v>
      </c>
      <c r="E33" s="67">
        <v>0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0</v>
      </c>
      <c r="N33" s="67">
        <v>0</v>
      </c>
      <c r="O33" s="67">
        <v>0</v>
      </c>
      <c r="P33" s="67">
        <v>0</v>
      </c>
      <c r="Q33" s="67">
        <v>0</v>
      </c>
      <c r="R33" s="67">
        <v>0</v>
      </c>
      <c r="S33" s="67">
        <v>0</v>
      </c>
      <c r="T33" s="67">
        <v>0</v>
      </c>
      <c r="U33" s="67">
        <v>0</v>
      </c>
      <c r="V33" s="67">
        <v>0</v>
      </c>
    </row>
    <row r="34" spans="1:22" ht="22.9" customHeight="1">
      <c r="A34" s="21" t="s">
        <v>656</v>
      </c>
      <c r="B34" s="67">
        <v>0</v>
      </c>
      <c r="C34" s="67">
        <v>0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67">
        <v>0</v>
      </c>
      <c r="P34" s="67">
        <v>0</v>
      </c>
      <c r="Q34" s="67">
        <v>0</v>
      </c>
      <c r="R34" s="67">
        <v>0</v>
      </c>
      <c r="S34" s="67">
        <v>0</v>
      </c>
      <c r="T34" s="67">
        <v>0</v>
      </c>
      <c r="U34" s="67">
        <v>0</v>
      </c>
      <c r="V34" s="67">
        <v>0</v>
      </c>
    </row>
    <row r="35" spans="1:22" ht="22.9" customHeight="1">
      <c r="A35" s="21" t="s">
        <v>657</v>
      </c>
      <c r="B35" s="67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7">
        <v>0</v>
      </c>
      <c r="N35" s="67">
        <v>0</v>
      </c>
      <c r="O35" s="67">
        <v>0</v>
      </c>
      <c r="P35" s="67">
        <v>0</v>
      </c>
      <c r="Q35" s="67">
        <v>0</v>
      </c>
      <c r="R35" s="67">
        <v>0</v>
      </c>
      <c r="S35" s="67">
        <v>0</v>
      </c>
      <c r="T35" s="67">
        <v>0</v>
      </c>
      <c r="U35" s="67">
        <v>0</v>
      </c>
      <c r="V35" s="67">
        <v>0</v>
      </c>
    </row>
    <row r="36" spans="1:22" ht="22.9" customHeight="1">
      <c r="A36" s="21" t="s">
        <v>658</v>
      </c>
      <c r="B36" s="67">
        <v>0</v>
      </c>
      <c r="C36" s="67">
        <v>0</v>
      </c>
      <c r="D36" s="67">
        <v>0</v>
      </c>
      <c r="E36" s="67">
        <v>0</v>
      </c>
      <c r="F36" s="67">
        <v>0</v>
      </c>
      <c r="G36" s="67">
        <v>0</v>
      </c>
      <c r="H36" s="67">
        <v>0</v>
      </c>
      <c r="I36" s="67">
        <v>0</v>
      </c>
      <c r="J36" s="67">
        <v>0</v>
      </c>
      <c r="K36" s="67">
        <v>0</v>
      </c>
      <c r="L36" s="67">
        <v>0</v>
      </c>
      <c r="M36" s="67">
        <v>0</v>
      </c>
      <c r="N36" s="67">
        <v>0</v>
      </c>
      <c r="O36" s="67">
        <v>0</v>
      </c>
      <c r="P36" s="67">
        <v>0</v>
      </c>
      <c r="Q36" s="67">
        <v>0</v>
      </c>
      <c r="R36" s="67">
        <v>0</v>
      </c>
      <c r="S36" s="67">
        <v>0</v>
      </c>
      <c r="T36" s="67">
        <v>0</v>
      </c>
      <c r="U36" s="67">
        <v>0</v>
      </c>
      <c r="V36" s="67">
        <v>0</v>
      </c>
    </row>
    <row r="37" spans="1:22" ht="22.9" customHeight="1">
      <c r="A37" s="21" t="s">
        <v>664</v>
      </c>
      <c r="B37" s="67">
        <v>0</v>
      </c>
      <c r="C37" s="67">
        <v>0</v>
      </c>
      <c r="D37" s="67">
        <v>0</v>
      </c>
      <c r="E37" s="67">
        <v>0</v>
      </c>
      <c r="F37" s="67">
        <v>0</v>
      </c>
      <c r="G37" s="67">
        <v>0</v>
      </c>
      <c r="H37" s="67">
        <v>0</v>
      </c>
      <c r="I37" s="67">
        <v>0</v>
      </c>
      <c r="J37" s="67">
        <v>0</v>
      </c>
      <c r="K37" s="67">
        <v>0</v>
      </c>
      <c r="L37" s="67">
        <v>0</v>
      </c>
      <c r="M37" s="67">
        <v>0</v>
      </c>
      <c r="N37" s="67">
        <v>0</v>
      </c>
      <c r="O37" s="67">
        <v>0</v>
      </c>
      <c r="P37" s="67">
        <v>0</v>
      </c>
      <c r="Q37" s="67">
        <v>0</v>
      </c>
      <c r="R37" s="67">
        <v>0</v>
      </c>
      <c r="S37" s="67">
        <v>0</v>
      </c>
      <c r="T37" s="67">
        <v>0</v>
      </c>
      <c r="U37" s="67">
        <v>0</v>
      </c>
      <c r="V37" s="67">
        <v>0</v>
      </c>
    </row>
    <row r="38" spans="1:22" ht="22.9" customHeight="1">
      <c r="A38" s="21" t="s">
        <v>665</v>
      </c>
      <c r="B38" s="67">
        <v>0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0</v>
      </c>
      <c r="O38" s="67">
        <v>0</v>
      </c>
      <c r="P38" s="67">
        <v>0</v>
      </c>
      <c r="Q38" s="67">
        <v>0</v>
      </c>
      <c r="R38" s="67">
        <v>0</v>
      </c>
      <c r="S38" s="67">
        <v>0</v>
      </c>
      <c r="T38" s="67">
        <v>0</v>
      </c>
      <c r="U38" s="67">
        <v>0</v>
      </c>
      <c r="V38" s="67">
        <v>0</v>
      </c>
    </row>
    <row r="39" spans="1:22" ht="22.9" customHeight="1">
      <c r="A39" s="21" t="s">
        <v>666</v>
      </c>
      <c r="B39" s="67">
        <v>0</v>
      </c>
      <c r="C39" s="67">
        <v>0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0</v>
      </c>
      <c r="N39" s="67">
        <v>0</v>
      </c>
      <c r="O39" s="67">
        <v>0</v>
      </c>
      <c r="P39" s="67">
        <v>0</v>
      </c>
      <c r="Q39" s="67">
        <v>0</v>
      </c>
      <c r="R39" s="67">
        <v>0</v>
      </c>
      <c r="S39" s="67">
        <v>0</v>
      </c>
      <c r="T39" s="67">
        <v>0</v>
      </c>
      <c r="U39" s="67">
        <v>0</v>
      </c>
      <c r="V39" s="67">
        <v>0</v>
      </c>
    </row>
    <row r="40" spans="1:22" ht="22.9" customHeight="1">
      <c r="A40" s="21" t="s">
        <v>667</v>
      </c>
      <c r="B40" s="67">
        <v>0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</row>
    <row r="41" spans="1:22" ht="22.9" customHeight="1">
      <c r="A41" s="21" t="s">
        <v>668</v>
      </c>
      <c r="B41" s="67">
        <v>0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0</v>
      </c>
      <c r="L41" s="67">
        <v>0</v>
      </c>
      <c r="M41" s="67">
        <v>0</v>
      </c>
      <c r="N41" s="67">
        <v>0</v>
      </c>
      <c r="O41" s="67">
        <v>0</v>
      </c>
      <c r="P41" s="67">
        <v>0</v>
      </c>
      <c r="Q41" s="67">
        <v>0</v>
      </c>
      <c r="R41" s="67">
        <v>0</v>
      </c>
      <c r="S41" s="67">
        <v>0</v>
      </c>
      <c r="T41" s="67">
        <v>0</v>
      </c>
      <c r="U41" s="67">
        <v>0</v>
      </c>
      <c r="V41" s="67">
        <v>0</v>
      </c>
    </row>
    <row r="42" spans="1:22" ht="22.9" customHeight="1">
      <c r="A42" s="21" t="s">
        <v>669</v>
      </c>
      <c r="B42" s="67">
        <v>0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0</v>
      </c>
      <c r="Q42" s="67">
        <v>0</v>
      </c>
      <c r="R42" s="67">
        <v>0</v>
      </c>
      <c r="S42" s="67">
        <v>0</v>
      </c>
      <c r="T42" s="67">
        <v>0</v>
      </c>
      <c r="U42" s="67">
        <v>0</v>
      </c>
      <c r="V42" s="67">
        <v>0</v>
      </c>
    </row>
    <row r="43" spans="1:22" ht="22.9" customHeight="1">
      <c r="A43" s="21" t="s">
        <v>670</v>
      </c>
      <c r="B43" s="67">
        <v>0</v>
      </c>
      <c r="C43" s="67">
        <v>0</v>
      </c>
      <c r="D43" s="67">
        <v>0</v>
      </c>
      <c r="E43" s="67">
        <v>0</v>
      </c>
      <c r="F43" s="67">
        <v>0</v>
      </c>
      <c r="G43" s="67">
        <v>0</v>
      </c>
      <c r="H43" s="67">
        <v>0</v>
      </c>
      <c r="I43" s="67">
        <v>0</v>
      </c>
      <c r="J43" s="67">
        <v>0</v>
      </c>
      <c r="K43" s="67">
        <v>0</v>
      </c>
      <c r="L43" s="67">
        <v>0</v>
      </c>
      <c r="M43" s="67">
        <v>0</v>
      </c>
      <c r="N43" s="67">
        <v>0</v>
      </c>
      <c r="O43" s="67">
        <v>0</v>
      </c>
      <c r="P43" s="67">
        <v>0</v>
      </c>
      <c r="Q43" s="67">
        <v>0</v>
      </c>
      <c r="R43" s="67">
        <v>0</v>
      </c>
      <c r="S43" s="67">
        <v>0</v>
      </c>
      <c r="T43" s="67">
        <v>0</v>
      </c>
      <c r="U43" s="67">
        <v>0</v>
      </c>
      <c r="V43" s="67">
        <v>0</v>
      </c>
    </row>
    <row r="44" spans="1:22" ht="22.9" customHeight="1">
      <c r="A44" s="21" t="s">
        <v>671</v>
      </c>
      <c r="B44" s="67">
        <v>0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0</v>
      </c>
      <c r="T44" s="67">
        <v>0</v>
      </c>
      <c r="U44" s="67">
        <v>0</v>
      </c>
      <c r="V44" s="67">
        <v>0</v>
      </c>
    </row>
    <row r="45" spans="1:22" ht="22.9" customHeight="1">
      <c r="A45" s="21" t="s">
        <v>672</v>
      </c>
      <c r="B45" s="67">
        <v>2963</v>
      </c>
      <c r="C45" s="67">
        <v>201</v>
      </c>
      <c r="D45" s="67">
        <v>0</v>
      </c>
      <c r="E45" s="67">
        <v>0</v>
      </c>
      <c r="F45" s="67">
        <v>2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0</v>
      </c>
      <c r="N45" s="67">
        <v>199</v>
      </c>
      <c r="O45" s="67">
        <v>0</v>
      </c>
      <c r="P45" s="67">
        <v>0</v>
      </c>
      <c r="Q45" s="67">
        <v>0</v>
      </c>
      <c r="R45" s="67">
        <v>0</v>
      </c>
      <c r="S45" s="67">
        <v>3164</v>
      </c>
      <c r="T45" s="67">
        <v>3164</v>
      </c>
      <c r="U45" s="67">
        <v>0</v>
      </c>
      <c r="V45" s="67">
        <v>0</v>
      </c>
    </row>
    <row r="46" spans="1:22" ht="22.9" customHeight="1">
      <c r="A46" s="21" t="s">
        <v>673</v>
      </c>
      <c r="B46" s="67">
        <v>0</v>
      </c>
      <c r="C46" s="67">
        <v>0</v>
      </c>
      <c r="D46" s="67">
        <v>0</v>
      </c>
      <c r="E46" s="67">
        <v>0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0</v>
      </c>
      <c r="N46" s="67">
        <v>0</v>
      </c>
      <c r="O46" s="67">
        <v>0</v>
      </c>
      <c r="P46" s="67">
        <v>0</v>
      </c>
      <c r="Q46" s="67">
        <v>0</v>
      </c>
      <c r="R46" s="67">
        <v>0</v>
      </c>
      <c r="S46" s="67">
        <v>0</v>
      </c>
      <c r="T46" s="67">
        <v>0</v>
      </c>
      <c r="U46" s="67">
        <v>0</v>
      </c>
      <c r="V46" s="67">
        <v>0</v>
      </c>
    </row>
    <row r="47" spans="1:22" ht="22.9" customHeight="1">
      <c r="A47" s="21" t="s">
        <v>674</v>
      </c>
      <c r="B47" s="67">
        <v>2963</v>
      </c>
      <c r="C47" s="67">
        <v>47</v>
      </c>
      <c r="D47" s="67">
        <v>0</v>
      </c>
      <c r="E47" s="67">
        <v>0</v>
      </c>
      <c r="F47" s="67">
        <v>2</v>
      </c>
      <c r="G47" s="67">
        <v>0</v>
      </c>
      <c r="H47" s="67">
        <v>0</v>
      </c>
      <c r="I47" s="67">
        <v>0</v>
      </c>
      <c r="J47" s="67">
        <v>0</v>
      </c>
      <c r="K47" s="67">
        <v>0</v>
      </c>
      <c r="L47" s="67">
        <v>0</v>
      </c>
      <c r="M47" s="67">
        <v>0</v>
      </c>
      <c r="N47" s="67">
        <v>45</v>
      </c>
      <c r="O47" s="67">
        <v>0</v>
      </c>
      <c r="P47" s="67">
        <v>0</v>
      </c>
      <c r="Q47" s="67">
        <v>0</v>
      </c>
      <c r="R47" s="67">
        <v>0</v>
      </c>
      <c r="S47" s="67">
        <v>3010</v>
      </c>
      <c r="T47" s="67">
        <v>3010</v>
      </c>
      <c r="U47" s="67">
        <v>0</v>
      </c>
      <c r="V47" s="67">
        <v>0</v>
      </c>
    </row>
    <row r="48" spans="1:22" ht="22.9" customHeight="1">
      <c r="A48" s="21" t="s">
        <v>675</v>
      </c>
      <c r="B48" s="67">
        <v>0</v>
      </c>
      <c r="C48" s="67">
        <v>0</v>
      </c>
      <c r="D48" s="67">
        <v>0</v>
      </c>
      <c r="E48" s="67">
        <v>0</v>
      </c>
      <c r="F48" s="67">
        <v>0</v>
      </c>
      <c r="G48" s="67">
        <v>0</v>
      </c>
      <c r="H48" s="67">
        <v>0</v>
      </c>
      <c r="I48" s="67">
        <v>0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67">
        <v>0</v>
      </c>
      <c r="P48" s="67">
        <v>0</v>
      </c>
      <c r="Q48" s="67">
        <v>0</v>
      </c>
      <c r="R48" s="67">
        <v>0</v>
      </c>
      <c r="S48" s="67">
        <v>0</v>
      </c>
      <c r="T48" s="67">
        <v>0</v>
      </c>
      <c r="U48" s="67">
        <v>0</v>
      </c>
      <c r="V48" s="67">
        <v>0</v>
      </c>
    </row>
    <row r="49" spans="1:22" ht="22.9" customHeight="1">
      <c r="A49" s="21" t="s">
        <v>676</v>
      </c>
      <c r="B49" s="67">
        <v>0</v>
      </c>
      <c r="C49" s="67">
        <v>0</v>
      </c>
      <c r="D49" s="67">
        <v>0</v>
      </c>
      <c r="E49" s="67">
        <v>0</v>
      </c>
      <c r="F49" s="67">
        <v>0</v>
      </c>
      <c r="G49" s="67">
        <v>0</v>
      </c>
      <c r="H49" s="67">
        <v>0</v>
      </c>
      <c r="I49" s="67">
        <v>0</v>
      </c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67">
        <v>0</v>
      </c>
      <c r="P49" s="67">
        <v>0</v>
      </c>
      <c r="Q49" s="67">
        <v>0</v>
      </c>
      <c r="R49" s="67">
        <v>0</v>
      </c>
      <c r="S49" s="67">
        <v>0</v>
      </c>
      <c r="T49" s="67">
        <v>0</v>
      </c>
      <c r="U49" s="67">
        <v>0</v>
      </c>
      <c r="V49" s="67">
        <v>0</v>
      </c>
    </row>
    <row r="50" spans="1:22" ht="22.9" customHeight="1">
      <c r="A50" s="21" t="s">
        <v>677</v>
      </c>
      <c r="B50" s="67">
        <v>0</v>
      </c>
      <c r="C50" s="67">
        <v>0</v>
      </c>
      <c r="D50" s="67">
        <v>0</v>
      </c>
      <c r="E50" s="67">
        <v>0</v>
      </c>
      <c r="F50" s="67">
        <v>0</v>
      </c>
      <c r="G50" s="67">
        <v>0</v>
      </c>
      <c r="H50" s="67">
        <v>0</v>
      </c>
      <c r="I50" s="67">
        <v>0</v>
      </c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67">
        <v>0</v>
      </c>
      <c r="P50" s="67">
        <v>0</v>
      </c>
      <c r="Q50" s="67">
        <v>0</v>
      </c>
      <c r="R50" s="67">
        <v>0</v>
      </c>
      <c r="S50" s="67">
        <v>0</v>
      </c>
      <c r="T50" s="67">
        <v>0</v>
      </c>
      <c r="U50" s="67">
        <v>0</v>
      </c>
      <c r="V50" s="67">
        <v>0</v>
      </c>
    </row>
    <row r="51" spans="1:22" ht="22.9" customHeight="1">
      <c r="A51" s="21" t="s">
        <v>678</v>
      </c>
      <c r="B51" s="67">
        <v>0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0</v>
      </c>
      <c r="T51" s="67">
        <v>0</v>
      </c>
      <c r="U51" s="67">
        <v>0</v>
      </c>
      <c r="V51" s="67">
        <v>0</v>
      </c>
    </row>
    <row r="52" spans="1:22" ht="22.9" customHeight="1">
      <c r="A52" s="21" t="s">
        <v>679</v>
      </c>
      <c r="B52" s="67">
        <v>0</v>
      </c>
      <c r="C52" s="67">
        <v>0</v>
      </c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67">
        <v>0</v>
      </c>
      <c r="P52" s="67">
        <v>0</v>
      </c>
      <c r="Q52" s="67">
        <v>0</v>
      </c>
      <c r="R52" s="67">
        <v>0</v>
      </c>
      <c r="S52" s="67">
        <v>0</v>
      </c>
      <c r="T52" s="67">
        <v>0</v>
      </c>
      <c r="U52" s="67">
        <v>0</v>
      </c>
      <c r="V52" s="67">
        <v>0</v>
      </c>
    </row>
    <row r="53" spans="1:22" ht="22.9" customHeight="1">
      <c r="A53" s="21" t="s">
        <v>680</v>
      </c>
      <c r="B53" s="67">
        <v>0</v>
      </c>
      <c r="C53" s="67">
        <v>0</v>
      </c>
      <c r="D53" s="67">
        <v>0</v>
      </c>
      <c r="E53" s="67">
        <v>0</v>
      </c>
      <c r="F53" s="67">
        <v>0</v>
      </c>
      <c r="G53" s="67">
        <v>0</v>
      </c>
      <c r="H53" s="67">
        <v>0</v>
      </c>
      <c r="I53" s="67">
        <v>0</v>
      </c>
      <c r="J53" s="67">
        <v>0</v>
      </c>
      <c r="K53" s="67">
        <v>0</v>
      </c>
      <c r="L53" s="67">
        <v>0</v>
      </c>
      <c r="M53" s="67">
        <v>0</v>
      </c>
      <c r="N53" s="67">
        <v>0</v>
      </c>
      <c r="O53" s="67">
        <v>0</v>
      </c>
      <c r="P53" s="67">
        <v>0</v>
      </c>
      <c r="Q53" s="67">
        <v>0</v>
      </c>
      <c r="R53" s="67">
        <v>0</v>
      </c>
      <c r="S53" s="67">
        <v>0</v>
      </c>
      <c r="T53" s="67">
        <v>0</v>
      </c>
      <c r="U53" s="67">
        <v>0</v>
      </c>
      <c r="V53" s="67">
        <v>0</v>
      </c>
    </row>
    <row r="54" spans="1:22" ht="22.9" customHeight="1">
      <c r="A54" s="21" t="s">
        <v>681</v>
      </c>
      <c r="B54" s="67">
        <v>0</v>
      </c>
      <c r="C54" s="67">
        <v>0</v>
      </c>
      <c r="D54" s="67">
        <v>0</v>
      </c>
      <c r="E54" s="67">
        <v>0</v>
      </c>
      <c r="F54" s="67">
        <v>0</v>
      </c>
      <c r="G54" s="67">
        <v>0</v>
      </c>
      <c r="H54" s="67">
        <v>0</v>
      </c>
      <c r="I54" s="67">
        <v>0</v>
      </c>
      <c r="J54" s="67">
        <v>0</v>
      </c>
      <c r="K54" s="67">
        <v>0</v>
      </c>
      <c r="L54" s="67">
        <v>0</v>
      </c>
      <c r="M54" s="67">
        <v>0</v>
      </c>
      <c r="N54" s="67">
        <v>0</v>
      </c>
      <c r="O54" s="67">
        <v>0</v>
      </c>
      <c r="P54" s="67">
        <v>0</v>
      </c>
      <c r="Q54" s="67">
        <v>0</v>
      </c>
      <c r="R54" s="67">
        <v>0</v>
      </c>
      <c r="S54" s="67">
        <v>0</v>
      </c>
      <c r="T54" s="67">
        <v>0</v>
      </c>
      <c r="U54" s="67">
        <v>0</v>
      </c>
      <c r="V54" s="67">
        <v>0</v>
      </c>
    </row>
    <row r="55" spans="1:22" ht="22.9" customHeight="1">
      <c r="A55" s="21" t="s">
        <v>682</v>
      </c>
      <c r="B55" s="67">
        <v>0</v>
      </c>
      <c r="C55" s="67">
        <v>0</v>
      </c>
      <c r="D55" s="67">
        <v>0</v>
      </c>
      <c r="E55" s="67">
        <v>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0</v>
      </c>
      <c r="N55" s="67">
        <v>0</v>
      </c>
      <c r="O55" s="67">
        <v>0</v>
      </c>
      <c r="P55" s="67">
        <v>0</v>
      </c>
      <c r="Q55" s="67">
        <v>0</v>
      </c>
      <c r="R55" s="67">
        <v>0</v>
      </c>
      <c r="S55" s="67">
        <v>0</v>
      </c>
      <c r="T55" s="67">
        <v>0</v>
      </c>
      <c r="U55" s="67">
        <v>0</v>
      </c>
      <c r="V55" s="67">
        <v>0</v>
      </c>
    </row>
    <row r="56" spans="1:22" ht="22.9" customHeight="1">
      <c r="A56" s="21" t="s">
        <v>683</v>
      </c>
      <c r="B56" s="67">
        <v>0</v>
      </c>
      <c r="C56" s="67">
        <v>154</v>
      </c>
      <c r="D56" s="67">
        <v>0</v>
      </c>
      <c r="E56" s="67">
        <v>0</v>
      </c>
      <c r="F56" s="67">
        <v>0</v>
      </c>
      <c r="G56" s="67">
        <v>0</v>
      </c>
      <c r="H56" s="67">
        <v>0</v>
      </c>
      <c r="I56" s="67">
        <v>0</v>
      </c>
      <c r="J56" s="67">
        <v>0</v>
      </c>
      <c r="K56" s="67">
        <v>0</v>
      </c>
      <c r="L56" s="67">
        <v>0</v>
      </c>
      <c r="M56" s="67">
        <v>0</v>
      </c>
      <c r="N56" s="67">
        <v>154</v>
      </c>
      <c r="O56" s="67">
        <v>0</v>
      </c>
      <c r="P56" s="67">
        <v>0</v>
      </c>
      <c r="Q56" s="67">
        <v>0</v>
      </c>
      <c r="R56" s="67">
        <v>0</v>
      </c>
      <c r="S56" s="67">
        <v>154</v>
      </c>
      <c r="T56" s="67">
        <v>154</v>
      </c>
      <c r="U56" s="67">
        <v>0</v>
      </c>
      <c r="V56" s="67">
        <v>0</v>
      </c>
    </row>
    <row r="57" spans="1:22" ht="22.9" customHeight="1">
      <c r="A57" s="21" t="s">
        <v>214</v>
      </c>
      <c r="B57" s="67">
        <v>10000</v>
      </c>
      <c r="C57" s="67">
        <v>-6030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1000</v>
      </c>
      <c r="K57" s="67">
        <v>0</v>
      </c>
      <c r="L57" s="67">
        <v>0</v>
      </c>
      <c r="M57" s="67">
        <v>0</v>
      </c>
      <c r="N57" s="67">
        <v>2970</v>
      </c>
      <c r="O57" s="67">
        <v>0</v>
      </c>
      <c r="P57" s="67">
        <v>-10000</v>
      </c>
      <c r="Q57" s="67">
        <v>0</v>
      </c>
      <c r="R57" s="67">
        <v>0</v>
      </c>
      <c r="S57" s="67">
        <v>3970</v>
      </c>
      <c r="T57" s="67">
        <v>3530</v>
      </c>
      <c r="U57" s="67">
        <v>440</v>
      </c>
      <c r="V57" s="67">
        <v>440</v>
      </c>
    </row>
    <row r="58" spans="1:22" ht="22.9" customHeight="1">
      <c r="A58" s="21" t="s">
        <v>103</v>
      </c>
      <c r="B58" s="67">
        <v>0</v>
      </c>
      <c r="C58" s="67">
        <v>2530</v>
      </c>
      <c r="D58" s="67">
        <v>0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2530</v>
      </c>
      <c r="O58" s="67">
        <v>0</v>
      </c>
      <c r="P58" s="67">
        <v>0</v>
      </c>
      <c r="Q58" s="67">
        <v>0</v>
      </c>
      <c r="R58" s="67">
        <v>0</v>
      </c>
      <c r="S58" s="67">
        <v>2530</v>
      </c>
      <c r="T58" s="67">
        <v>2530</v>
      </c>
      <c r="U58" s="67">
        <v>0</v>
      </c>
      <c r="V58" s="67">
        <v>0</v>
      </c>
    </row>
    <row r="59" spans="1:22" ht="22.9" customHeight="1">
      <c r="A59" s="21" t="s">
        <v>104</v>
      </c>
      <c r="B59" s="67">
        <v>10000</v>
      </c>
      <c r="C59" s="67">
        <v>-9000</v>
      </c>
      <c r="D59" s="67">
        <v>0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1000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-10000</v>
      </c>
      <c r="Q59" s="67">
        <v>0</v>
      </c>
      <c r="R59" s="67">
        <v>0</v>
      </c>
      <c r="S59" s="67">
        <v>1000</v>
      </c>
      <c r="T59" s="67">
        <v>1000</v>
      </c>
      <c r="U59" s="67">
        <v>0</v>
      </c>
      <c r="V59" s="67">
        <v>0</v>
      </c>
    </row>
    <row r="60" spans="1:22" ht="22.9" customHeight="1">
      <c r="A60" s="21" t="s">
        <v>105</v>
      </c>
      <c r="B60" s="67">
        <v>0</v>
      </c>
      <c r="C60" s="67">
        <v>0</v>
      </c>
      <c r="D60" s="67">
        <v>0</v>
      </c>
      <c r="E60" s="67">
        <v>0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0</v>
      </c>
      <c r="N60" s="67">
        <v>0</v>
      </c>
      <c r="O60" s="67">
        <v>0</v>
      </c>
      <c r="P60" s="67">
        <v>0</v>
      </c>
      <c r="Q60" s="67">
        <v>0</v>
      </c>
      <c r="R60" s="67">
        <v>0</v>
      </c>
      <c r="S60" s="67">
        <v>0</v>
      </c>
      <c r="T60" s="67">
        <v>0</v>
      </c>
      <c r="U60" s="67">
        <v>0</v>
      </c>
      <c r="V60" s="67">
        <v>0</v>
      </c>
    </row>
    <row r="61" spans="1:22" ht="22.9" customHeight="1">
      <c r="A61" s="21" t="s">
        <v>106</v>
      </c>
      <c r="B61" s="67">
        <v>0</v>
      </c>
      <c r="C61" s="67">
        <v>0</v>
      </c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7">
        <v>0</v>
      </c>
      <c r="O61" s="67">
        <v>0</v>
      </c>
      <c r="P61" s="67">
        <v>0</v>
      </c>
      <c r="Q61" s="67">
        <v>0</v>
      </c>
      <c r="R61" s="67">
        <v>0</v>
      </c>
      <c r="S61" s="67">
        <v>0</v>
      </c>
      <c r="T61" s="67">
        <v>0</v>
      </c>
      <c r="U61" s="67">
        <v>0</v>
      </c>
      <c r="V61" s="67">
        <v>0</v>
      </c>
    </row>
    <row r="62" spans="1:22" ht="22.9" customHeight="1">
      <c r="A62" s="21" t="s">
        <v>107</v>
      </c>
      <c r="B62" s="67">
        <v>0</v>
      </c>
      <c r="C62" s="67">
        <v>0</v>
      </c>
      <c r="D62" s="67">
        <v>0</v>
      </c>
      <c r="E62" s="67">
        <v>0</v>
      </c>
      <c r="F62" s="67">
        <v>0</v>
      </c>
      <c r="G62" s="67">
        <v>0</v>
      </c>
      <c r="H62" s="67">
        <v>0</v>
      </c>
      <c r="I62" s="67">
        <v>0</v>
      </c>
      <c r="J62" s="67">
        <v>0</v>
      </c>
      <c r="K62" s="67">
        <v>0</v>
      </c>
      <c r="L62" s="67">
        <v>0</v>
      </c>
      <c r="M62" s="67">
        <v>0</v>
      </c>
      <c r="N62" s="67">
        <v>0</v>
      </c>
      <c r="O62" s="67">
        <v>0</v>
      </c>
      <c r="P62" s="67">
        <v>0</v>
      </c>
      <c r="Q62" s="67">
        <v>0</v>
      </c>
      <c r="R62" s="67">
        <v>0</v>
      </c>
      <c r="S62" s="67">
        <v>0</v>
      </c>
      <c r="T62" s="67">
        <v>0</v>
      </c>
      <c r="U62" s="67">
        <v>0</v>
      </c>
      <c r="V62" s="67">
        <v>0</v>
      </c>
    </row>
    <row r="63" spans="1:22" ht="22.9" customHeight="1">
      <c r="A63" s="21" t="s">
        <v>684</v>
      </c>
      <c r="B63" s="67">
        <v>0</v>
      </c>
      <c r="C63" s="67">
        <v>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7">
        <v>0</v>
      </c>
      <c r="N63" s="67">
        <v>0</v>
      </c>
      <c r="O63" s="67">
        <v>0</v>
      </c>
      <c r="P63" s="67">
        <v>0</v>
      </c>
      <c r="Q63" s="67">
        <v>0</v>
      </c>
      <c r="R63" s="67">
        <v>0</v>
      </c>
      <c r="S63" s="67">
        <v>0</v>
      </c>
      <c r="T63" s="67">
        <v>0</v>
      </c>
      <c r="U63" s="67">
        <v>0</v>
      </c>
      <c r="V63" s="67">
        <v>0</v>
      </c>
    </row>
    <row r="64" spans="1:22" ht="22.9" customHeight="1">
      <c r="A64" s="21" t="s">
        <v>108</v>
      </c>
      <c r="B64" s="67">
        <v>0</v>
      </c>
      <c r="C64" s="67">
        <v>0</v>
      </c>
      <c r="D64" s="67">
        <v>0</v>
      </c>
      <c r="E64" s="67">
        <v>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0</v>
      </c>
      <c r="N64" s="67">
        <v>0</v>
      </c>
      <c r="O64" s="67">
        <v>0</v>
      </c>
      <c r="P64" s="67">
        <v>0</v>
      </c>
      <c r="Q64" s="67">
        <v>0</v>
      </c>
      <c r="R64" s="67">
        <v>0</v>
      </c>
      <c r="S64" s="67">
        <v>0</v>
      </c>
      <c r="T64" s="67">
        <v>0</v>
      </c>
      <c r="U64" s="67">
        <v>0</v>
      </c>
      <c r="V64" s="67">
        <v>0</v>
      </c>
    </row>
    <row r="65" spans="1:22" ht="22.9" customHeight="1">
      <c r="A65" s="21" t="s">
        <v>215</v>
      </c>
      <c r="B65" s="67">
        <v>0</v>
      </c>
      <c r="C65" s="67">
        <v>0</v>
      </c>
      <c r="D65" s="67">
        <v>0</v>
      </c>
      <c r="E65" s="67">
        <v>0</v>
      </c>
      <c r="F65" s="67">
        <v>0</v>
      </c>
      <c r="G65" s="67">
        <v>0</v>
      </c>
      <c r="H65" s="67">
        <v>0</v>
      </c>
      <c r="I65" s="67">
        <v>0</v>
      </c>
      <c r="J65" s="67">
        <v>0</v>
      </c>
      <c r="K65" s="67">
        <v>0</v>
      </c>
      <c r="L65" s="67">
        <v>0</v>
      </c>
      <c r="M65" s="67">
        <v>0</v>
      </c>
      <c r="N65" s="67">
        <v>0</v>
      </c>
      <c r="O65" s="67">
        <v>0</v>
      </c>
      <c r="P65" s="67">
        <v>0</v>
      </c>
      <c r="Q65" s="67">
        <v>0</v>
      </c>
      <c r="R65" s="67">
        <v>0</v>
      </c>
      <c r="S65" s="67">
        <v>0</v>
      </c>
      <c r="T65" s="67">
        <v>0</v>
      </c>
      <c r="U65" s="67">
        <v>0</v>
      </c>
      <c r="V65" s="67">
        <v>0</v>
      </c>
    </row>
    <row r="66" spans="1:22" ht="22.9" customHeight="1">
      <c r="A66" s="21" t="s">
        <v>685</v>
      </c>
      <c r="B66" s="67">
        <v>0</v>
      </c>
      <c r="C66" s="67">
        <v>440</v>
      </c>
      <c r="D66" s="67">
        <v>0</v>
      </c>
      <c r="E66" s="67">
        <v>0</v>
      </c>
      <c r="F66" s="67">
        <v>0</v>
      </c>
      <c r="G66" s="67">
        <v>0</v>
      </c>
      <c r="H66" s="67">
        <v>0</v>
      </c>
      <c r="I66" s="67">
        <v>0</v>
      </c>
      <c r="J66" s="67">
        <v>0</v>
      </c>
      <c r="K66" s="67">
        <v>0</v>
      </c>
      <c r="L66" s="67">
        <v>0</v>
      </c>
      <c r="M66" s="67">
        <v>0</v>
      </c>
      <c r="N66" s="67">
        <v>440</v>
      </c>
      <c r="O66" s="67">
        <v>0</v>
      </c>
      <c r="P66" s="67">
        <v>0</v>
      </c>
      <c r="Q66" s="67">
        <v>0</v>
      </c>
      <c r="R66" s="67">
        <v>0</v>
      </c>
      <c r="S66" s="67">
        <v>440</v>
      </c>
      <c r="T66" s="67">
        <v>0</v>
      </c>
      <c r="U66" s="67">
        <v>440</v>
      </c>
      <c r="V66" s="67">
        <v>440</v>
      </c>
    </row>
    <row r="67" spans="1:22" ht="22.9" customHeight="1">
      <c r="A67" s="21" t="s">
        <v>109</v>
      </c>
      <c r="B67" s="67">
        <v>0</v>
      </c>
      <c r="C67" s="67">
        <v>0</v>
      </c>
      <c r="D67" s="67">
        <v>0</v>
      </c>
      <c r="E67" s="67">
        <v>0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0</v>
      </c>
      <c r="N67" s="67">
        <v>0</v>
      </c>
      <c r="O67" s="67">
        <v>0</v>
      </c>
      <c r="P67" s="67">
        <v>0</v>
      </c>
      <c r="Q67" s="67">
        <v>0</v>
      </c>
      <c r="R67" s="67">
        <v>0</v>
      </c>
      <c r="S67" s="67">
        <v>0</v>
      </c>
      <c r="T67" s="67">
        <v>0</v>
      </c>
      <c r="U67" s="67">
        <v>0</v>
      </c>
      <c r="V67" s="67">
        <v>0</v>
      </c>
    </row>
    <row r="68" spans="1:22" ht="22.9" customHeight="1">
      <c r="A68" s="21" t="s">
        <v>216</v>
      </c>
      <c r="B68" s="67">
        <v>6000</v>
      </c>
      <c r="C68" s="67">
        <v>0</v>
      </c>
      <c r="D68" s="67">
        <v>0</v>
      </c>
      <c r="E68" s="67">
        <v>0</v>
      </c>
      <c r="F68" s="67">
        <v>0</v>
      </c>
      <c r="G68" s="67">
        <v>0</v>
      </c>
      <c r="H68" s="67">
        <v>0</v>
      </c>
      <c r="I68" s="67">
        <v>0</v>
      </c>
      <c r="J68" s="67">
        <v>0</v>
      </c>
      <c r="K68" s="67">
        <v>0</v>
      </c>
      <c r="L68" s="67">
        <v>0</v>
      </c>
      <c r="M68" s="67">
        <v>0</v>
      </c>
      <c r="N68" s="67">
        <v>6000</v>
      </c>
      <c r="O68" s="67">
        <v>0</v>
      </c>
      <c r="P68" s="67">
        <v>-6000</v>
      </c>
      <c r="Q68" s="67">
        <v>0</v>
      </c>
      <c r="R68" s="67">
        <v>0</v>
      </c>
      <c r="S68" s="67">
        <v>6000</v>
      </c>
      <c r="T68" s="67">
        <v>6000</v>
      </c>
      <c r="U68" s="67">
        <v>0</v>
      </c>
      <c r="V68" s="67">
        <v>0</v>
      </c>
    </row>
    <row r="69" spans="1:22" ht="22.9" customHeight="1">
      <c r="A69" s="21" t="s">
        <v>110</v>
      </c>
      <c r="B69" s="67">
        <v>6000</v>
      </c>
      <c r="C69" s="67">
        <v>-6000</v>
      </c>
      <c r="D69" s="67">
        <v>0</v>
      </c>
      <c r="E69" s="67">
        <v>0</v>
      </c>
      <c r="F69" s="67">
        <v>0</v>
      </c>
      <c r="G69" s="67">
        <v>0</v>
      </c>
      <c r="H69" s="67">
        <v>0</v>
      </c>
      <c r="I69" s="67">
        <v>0</v>
      </c>
      <c r="J69" s="67">
        <v>0</v>
      </c>
      <c r="K69" s="67">
        <v>0</v>
      </c>
      <c r="L69" s="67">
        <v>0</v>
      </c>
      <c r="M69" s="67">
        <v>0</v>
      </c>
      <c r="N69" s="67">
        <v>0</v>
      </c>
      <c r="O69" s="67">
        <v>0</v>
      </c>
      <c r="P69" s="67">
        <v>-6000</v>
      </c>
      <c r="Q69" s="67">
        <v>0</v>
      </c>
      <c r="R69" s="67">
        <v>0</v>
      </c>
      <c r="S69" s="67">
        <v>0</v>
      </c>
      <c r="T69" s="67">
        <v>0</v>
      </c>
      <c r="U69" s="67">
        <v>0</v>
      </c>
      <c r="V69" s="67">
        <v>0</v>
      </c>
    </row>
    <row r="70" spans="1:22" ht="22.9" customHeight="1">
      <c r="A70" s="21" t="s">
        <v>111</v>
      </c>
      <c r="B70" s="67">
        <v>0</v>
      </c>
      <c r="C70" s="67">
        <v>0</v>
      </c>
      <c r="D70" s="67">
        <v>0</v>
      </c>
      <c r="E70" s="67">
        <v>0</v>
      </c>
      <c r="F70" s="67">
        <v>0</v>
      </c>
      <c r="G70" s="67">
        <v>0</v>
      </c>
      <c r="H70" s="67">
        <v>0</v>
      </c>
      <c r="I70" s="67">
        <v>0</v>
      </c>
      <c r="J70" s="67">
        <v>0</v>
      </c>
      <c r="K70" s="67">
        <v>0</v>
      </c>
      <c r="L70" s="67">
        <v>0</v>
      </c>
      <c r="M70" s="67">
        <v>0</v>
      </c>
      <c r="N70" s="67">
        <v>0</v>
      </c>
      <c r="O70" s="67">
        <v>0</v>
      </c>
      <c r="P70" s="67">
        <v>0</v>
      </c>
      <c r="Q70" s="67">
        <v>0</v>
      </c>
      <c r="R70" s="67">
        <v>0</v>
      </c>
      <c r="S70" s="67">
        <v>0</v>
      </c>
      <c r="T70" s="67">
        <v>0</v>
      </c>
      <c r="U70" s="67">
        <v>0</v>
      </c>
      <c r="V70" s="67">
        <v>0</v>
      </c>
    </row>
    <row r="71" spans="1:22" ht="22.9" customHeight="1">
      <c r="A71" s="21" t="s">
        <v>112</v>
      </c>
      <c r="B71" s="67">
        <v>0</v>
      </c>
      <c r="C71" s="67">
        <v>0</v>
      </c>
      <c r="D71" s="67">
        <v>0</v>
      </c>
      <c r="E71" s="67">
        <v>0</v>
      </c>
      <c r="F71" s="67">
        <v>0</v>
      </c>
      <c r="G71" s="67">
        <v>0</v>
      </c>
      <c r="H71" s="67">
        <v>0</v>
      </c>
      <c r="I71" s="67">
        <v>0</v>
      </c>
      <c r="J71" s="67">
        <v>0</v>
      </c>
      <c r="K71" s="67">
        <v>0</v>
      </c>
      <c r="L71" s="67">
        <v>0</v>
      </c>
      <c r="M71" s="67">
        <v>0</v>
      </c>
      <c r="N71" s="67">
        <v>0</v>
      </c>
      <c r="O71" s="67">
        <v>0</v>
      </c>
      <c r="P71" s="67">
        <v>0</v>
      </c>
      <c r="Q71" s="67">
        <v>0</v>
      </c>
      <c r="R71" s="67">
        <v>0</v>
      </c>
      <c r="S71" s="67">
        <v>0</v>
      </c>
      <c r="T71" s="67">
        <v>0</v>
      </c>
      <c r="U71" s="67">
        <v>0</v>
      </c>
      <c r="V71" s="67">
        <v>0</v>
      </c>
    </row>
    <row r="72" spans="1:22" ht="22.9" customHeight="1">
      <c r="A72" s="21" t="s">
        <v>113</v>
      </c>
      <c r="B72" s="67">
        <v>0</v>
      </c>
      <c r="C72" s="67">
        <v>0</v>
      </c>
      <c r="D72" s="67">
        <v>0</v>
      </c>
      <c r="E72" s="67">
        <v>0</v>
      </c>
      <c r="F72" s="67">
        <v>0</v>
      </c>
      <c r="G72" s="67">
        <v>0</v>
      </c>
      <c r="H72" s="67">
        <v>0</v>
      </c>
      <c r="I72" s="67">
        <v>0</v>
      </c>
      <c r="J72" s="67">
        <v>0</v>
      </c>
      <c r="K72" s="67">
        <v>0</v>
      </c>
      <c r="L72" s="67">
        <v>0</v>
      </c>
      <c r="M72" s="67">
        <v>0</v>
      </c>
      <c r="N72" s="67">
        <v>0</v>
      </c>
      <c r="O72" s="67">
        <v>0</v>
      </c>
      <c r="P72" s="67">
        <v>0</v>
      </c>
      <c r="Q72" s="67">
        <v>0</v>
      </c>
      <c r="R72" s="67">
        <v>0</v>
      </c>
      <c r="S72" s="67">
        <v>0</v>
      </c>
      <c r="T72" s="67">
        <v>0</v>
      </c>
      <c r="U72" s="67">
        <v>0</v>
      </c>
      <c r="V72" s="67">
        <v>0</v>
      </c>
    </row>
    <row r="73" spans="1:22" ht="22.9" customHeight="1">
      <c r="A73" s="21" t="s">
        <v>114</v>
      </c>
      <c r="B73" s="67">
        <v>0</v>
      </c>
      <c r="C73" s="67">
        <v>0</v>
      </c>
      <c r="D73" s="67">
        <v>0</v>
      </c>
      <c r="E73" s="67">
        <v>0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0</v>
      </c>
      <c r="N73" s="67">
        <v>0</v>
      </c>
      <c r="O73" s="67">
        <v>0</v>
      </c>
      <c r="P73" s="67">
        <v>0</v>
      </c>
      <c r="Q73" s="67">
        <v>0</v>
      </c>
      <c r="R73" s="67">
        <v>0</v>
      </c>
      <c r="S73" s="67">
        <v>0</v>
      </c>
      <c r="T73" s="67">
        <v>0</v>
      </c>
      <c r="U73" s="67">
        <v>0</v>
      </c>
      <c r="V73" s="67">
        <v>0</v>
      </c>
    </row>
    <row r="74" spans="1:22" ht="22.9" customHeight="1">
      <c r="A74" s="21" t="s">
        <v>115</v>
      </c>
      <c r="B74" s="67">
        <v>0</v>
      </c>
      <c r="C74" s="67">
        <v>6000</v>
      </c>
      <c r="D74" s="67">
        <v>0</v>
      </c>
      <c r="E74" s="67">
        <v>0</v>
      </c>
      <c r="F74" s="67">
        <v>0</v>
      </c>
      <c r="G74" s="67">
        <v>0</v>
      </c>
      <c r="H74" s="67">
        <v>0</v>
      </c>
      <c r="I74" s="67">
        <v>0</v>
      </c>
      <c r="J74" s="67">
        <v>0</v>
      </c>
      <c r="K74" s="67">
        <v>0</v>
      </c>
      <c r="L74" s="67">
        <v>0</v>
      </c>
      <c r="M74" s="67">
        <v>0</v>
      </c>
      <c r="N74" s="67">
        <v>6000</v>
      </c>
      <c r="O74" s="67">
        <v>0</v>
      </c>
      <c r="P74" s="67">
        <v>0</v>
      </c>
      <c r="Q74" s="67">
        <v>0</v>
      </c>
      <c r="R74" s="67">
        <v>0</v>
      </c>
      <c r="S74" s="67">
        <v>6000</v>
      </c>
      <c r="T74" s="67">
        <v>6000</v>
      </c>
      <c r="U74" s="67">
        <v>0</v>
      </c>
      <c r="V74" s="67">
        <v>0</v>
      </c>
    </row>
    <row r="75" spans="1:22" ht="22.9" customHeight="1">
      <c r="A75" s="21" t="s">
        <v>116</v>
      </c>
      <c r="B75" s="67">
        <v>0</v>
      </c>
      <c r="C75" s="67">
        <v>0</v>
      </c>
      <c r="D75" s="67">
        <v>0</v>
      </c>
      <c r="E75" s="67">
        <v>0</v>
      </c>
      <c r="F75" s="67">
        <v>0</v>
      </c>
      <c r="G75" s="67">
        <v>0</v>
      </c>
      <c r="H75" s="67">
        <v>0</v>
      </c>
      <c r="I75" s="67">
        <v>0</v>
      </c>
      <c r="J75" s="67">
        <v>0</v>
      </c>
      <c r="K75" s="67">
        <v>0</v>
      </c>
      <c r="L75" s="67">
        <v>0</v>
      </c>
      <c r="M75" s="67">
        <v>0</v>
      </c>
      <c r="N75" s="67">
        <v>0</v>
      </c>
      <c r="O75" s="67">
        <v>0</v>
      </c>
      <c r="P75" s="67">
        <v>0</v>
      </c>
      <c r="Q75" s="67">
        <v>0</v>
      </c>
      <c r="R75" s="67">
        <v>0</v>
      </c>
      <c r="S75" s="67">
        <v>0</v>
      </c>
      <c r="T75" s="67">
        <v>0</v>
      </c>
      <c r="U75" s="67">
        <v>0</v>
      </c>
      <c r="V75" s="67">
        <v>0</v>
      </c>
    </row>
    <row r="76" spans="1:22" ht="22.9" customHeight="1">
      <c r="A76" s="21" t="s">
        <v>117</v>
      </c>
      <c r="B76" s="67">
        <v>0</v>
      </c>
      <c r="C76" s="67">
        <v>0</v>
      </c>
      <c r="D76" s="67">
        <v>0</v>
      </c>
      <c r="E76" s="67">
        <v>0</v>
      </c>
      <c r="F76" s="67">
        <v>0</v>
      </c>
      <c r="G76" s="67">
        <v>0</v>
      </c>
      <c r="H76" s="67">
        <v>0</v>
      </c>
      <c r="I76" s="67">
        <v>0</v>
      </c>
      <c r="J76" s="67">
        <v>0</v>
      </c>
      <c r="K76" s="67">
        <v>0</v>
      </c>
      <c r="L76" s="67">
        <v>0</v>
      </c>
      <c r="M76" s="67">
        <v>0</v>
      </c>
      <c r="N76" s="67">
        <v>0</v>
      </c>
      <c r="O76" s="67">
        <v>0</v>
      </c>
      <c r="P76" s="67">
        <v>0</v>
      </c>
      <c r="Q76" s="67">
        <v>0</v>
      </c>
      <c r="R76" s="67">
        <v>0</v>
      </c>
      <c r="S76" s="67">
        <v>0</v>
      </c>
      <c r="T76" s="67">
        <v>0</v>
      </c>
      <c r="U76" s="67">
        <v>0</v>
      </c>
      <c r="V76" s="67">
        <v>0</v>
      </c>
    </row>
    <row r="77" spans="1:22" ht="22.9" customHeight="1">
      <c r="A77" s="21" t="s">
        <v>394</v>
      </c>
      <c r="B77" s="67">
        <v>0</v>
      </c>
      <c r="C77" s="67">
        <v>0</v>
      </c>
      <c r="D77" s="67">
        <v>0</v>
      </c>
      <c r="E77" s="67">
        <v>0</v>
      </c>
      <c r="F77" s="67">
        <v>0</v>
      </c>
      <c r="G77" s="67">
        <v>0</v>
      </c>
      <c r="H77" s="67">
        <v>0</v>
      </c>
      <c r="I77" s="67">
        <v>0</v>
      </c>
      <c r="J77" s="67">
        <v>0</v>
      </c>
      <c r="K77" s="67">
        <v>0</v>
      </c>
      <c r="L77" s="67">
        <v>0</v>
      </c>
      <c r="M77" s="67">
        <v>0</v>
      </c>
      <c r="N77" s="67">
        <v>0</v>
      </c>
      <c r="O77" s="67">
        <v>0</v>
      </c>
      <c r="P77" s="67">
        <v>0</v>
      </c>
      <c r="Q77" s="67">
        <v>0</v>
      </c>
      <c r="R77" s="67">
        <v>0</v>
      </c>
      <c r="S77" s="67">
        <v>0</v>
      </c>
      <c r="T77" s="67">
        <v>0</v>
      </c>
      <c r="U77" s="67">
        <v>0</v>
      </c>
      <c r="V77" s="67">
        <v>0</v>
      </c>
    </row>
    <row r="78" spans="1:22" ht="22.9" customHeight="1">
      <c r="A78" s="21" t="s">
        <v>118</v>
      </c>
      <c r="B78" s="67">
        <v>0</v>
      </c>
      <c r="C78" s="67">
        <v>0</v>
      </c>
      <c r="D78" s="67">
        <v>0</v>
      </c>
      <c r="E78" s="67">
        <v>0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0</v>
      </c>
      <c r="N78" s="67">
        <v>0</v>
      </c>
      <c r="O78" s="67">
        <v>0</v>
      </c>
      <c r="P78" s="67">
        <v>0</v>
      </c>
      <c r="Q78" s="67">
        <v>0</v>
      </c>
      <c r="R78" s="67">
        <v>0</v>
      </c>
      <c r="S78" s="67">
        <v>0</v>
      </c>
      <c r="T78" s="67">
        <v>0</v>
      </c>
      <c r="U78" s="67">
        <v>0</v>
      </c>
      <c r="V78" s="67">
        <v>0</v>
      </c>
    </row>
    <row r="79" spans="1:22" ht="22.9" customHeight="1">
      <c r="A79" s="21" t="s">
        <v>493</v>
      </c>
      <c r="B79" s="67">
        <v>20</v>
      </c>
      <c r="C79" s="67">
        <v>185</v>
      </c>
      <c r="D79" s="67">
        <v>0</v>
      </c>
      <c r="E79" s="67">
        <v>80</v>
      </c>
      <c r="F79" s="67">
        <v>0</v>
      </c>
      <c r="G79" s="67">
        <v>3</v>
      </c>
      <c r="H79" s="67">
        <v>0</v>
      </c>
      <c r="I79" s="67">
        <v>0</v>
      </c>
      <c r="J79" s="67">
        <v>0</v>
      </c>
      <c r="K79" s="67">
        <v>0</v>
      </c>
      <c r="L79" s="67">
        <v>0</v>
      </c>
      <c r="M79" s="67">
        <v>0</v>
      </c>
      <c r="N79" s="67">
        <v>122</v>
      </c>
      <c r="O79" s="67">
        <v>0</v>
      </c>
      <c r="P79" s="67">
        <v>-20</v>
      </c>
      <c r="Q79" s="67">
        <v>0</v>
      </c>
      <c r="R79" s="67">
        <v>0</v>
      </c>
      <c r="S79" s="67">
        <v>205</v>
      </c>
      <c r="T79" s="67">
        <v>205</v>
      </c>
      <c r="U79" s="67">
        <v>0</v>
      </c>
      <c r="V79" s="67">
        <v>0</v>
      </c>
    </row>
    <row r="80" spans="1:22" ht="22.9" customHeight="1">
      <c r="A80" s="21" t="s">
        <v>494</v>
      </c>
      <c r="B80" s="67">
        <v>0</v>
      </c>
      <c r="C80" s="67">
        <v>60</v>
      </c>
      <c r="D80" s="67">
        <v>0</v>
      </c>
      <c r="E80" s="67">
        <v>80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-20</v>
      </c>
      <c r="Q80" s="67">
        <v>0</v>
      </c>
      <c r="R80" s="67">
        <v>0</v>
      </c>
      <c r="S80" s="67">
        <v>60</v>
      </c>
      <c r="T80" s="67">
        <v>60</v>
      </c>
      <c r="U80" s="67">
        <v>0</v>
      </c>
      <c r="V80" s="67">
        <v>0</v>
      </c>
    </row>
    <row r="81" spans="1:22" ht="22.9" customHeight="1">
      <c r="A81" s="21" t="s">
        <v>119</v>
      </c>
      <c r="B81" s="67">
        <v>0</v>
      </c>
      <c r="C81" s="67">
        <v>0</v>
      </c>
      <c r="D81" s="67">
        <v>0</v>
      </c>
      <c r="E81" s="67">
        <v>0</v>
      </c>
      <c r="F81" s="67">
        <v>0</v>
      </c>
      <c r="G81" s="67">
        <v>0</v>
      </c>
      <c r="H81" s="67">
        <v>0</v>
      </c>
      <c r="I81" s="67">
        <v>0</v>
      </c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67">
        <v>0</v>
      </c>
      <c r="P81" s="67">
        <v>0</v>
      </c>
      <c r="Q81" s="67">
        <v>0</v>
      </c>
      <c r="R81" s="67">
        <v>0</v>
      </c>
      <c r="S81" s="67">
        <v>0</v>
      </c>
      <c r="T81" s="67">
        <v>0</v>
      </c>
      <c r="U81" s="67">
        <v>0</v>
      </c>
      <c r="V81" s="67">
        <v>0</v>
      </c>
    </row>
    <row r="82" spans="1:22" ht="22.9" customHeight="1">
      <c r="A82" s="21" t="s">
        <v>19</v>
      </c>
      <c r="B82" s="67">
        <v>0</v>
      </c>
      <c r="C82" s="67">
        <v>0</v>
      </c>
      <c r="D82" s="67">
        <v>0</v>
      </c>
      <c r="E82" s="67">
        <v>0</v>
      </c>
      <c r="F82" s="67">
        <v>0</v>
      </c>
      <c r="G82" s="67">
        <v>0</v>
      </c>
      <c r="H82" s="67">
        <v>0</v>
      </c>
      <c r="I82" s="67">
        <v>0</v>
      </c>
      <c r="J82" s="67">
        <v>0</v>
      </c>
      <c r="K82" s="67">
        <v>0</v>
      </c>
      <c r="L82" s="67">
        <v>0</v>
      </c>
      <c r="M82" s="67">
        <v>0</v>
      </c>
      <c r="N82" s="67">
        <v>0</v>
      </c>
      <c r="O82" s="67">
        <v>0</v>
      </c>
      <c r="P82" s="67">
        <v>0</v>
      </c>
      <c r="Q82" s="67">
        <v>0</v>
      </c>
      <c r="R82" s="67">
        <v>0</v>
      </c>
      <c r="S82" s="67">
        <v>0</v>
      </c>
      <c r="T82" s="67">
        <v>0</v>
      </c>
      <c r="U82" s="67">
        <v>0</v>
      </c>
      <c r="V82" s="67">
        <v>0</v>
      </c>
    </row>
    <row r="83" spans="1:22" ht="22.9" customHeight="1">
      <c r="A83" s="21" t="s">
        <v>495</v>
      </c>
      <c r="B83" s="67">
        <v>0</v>
      </c>
      <c r="C83" s="67">
        <v>0</v>
      </c>
      <c r="D83" s="67">
        <v>0</v>
      </c>
      <c r="E83" s="67">
        <v>0</v>
      </c>
      <c r="F83" s="67">
        <v>0</v>
      </c>
      <c r="G83" s="67">
        <v>0</v>
      </c>
      <c r="H83" s="67">
        <v>0</v>
      </c>
      <c r="I83" s="67">
        <v>0</v>
      </c>
      <c r="J83" s="67">
        <v>0</v>
      </c>
      <c r="K83" s="67">
        <v>0</v>
      </c>
      <c r="L83" s="67">
        <v>0</v>
      </c>
      <c r="M83" s="67">
        <v>0</v>
      </c>
      <c r="N83" s="67">
        <v>0</v>
      </c>
      <c r="O83" s="67">
        <v>0</v>
      </c>
      <c r="P83" s="67">
        <v>0</v>
      </c>
      <c r="Q83" s="67">
        <v>0</v>
      </c>
      <c r="R83" s="67">
        <v>0</v>
      </c>
      <c r="S83" s="67">
        <v>0</v>
      </c>
      <c r="T83" s="67">
        <v>0</v>
      </c>
      <c r="U83" s="67">
        <v>0</v>
      </c>
      <c r="V83" s="67">
        <v>0</v>
      </c>
    </row>
    <row r="84" spans="1:22" ht="22.9" customHeight="1">
      <c r="A84" s="21" t="s">
        <v>496</v>
      </c>
      <c r="B84" s="67">
        <v>0</v>
      </c>
      <c r="C84" s="67">
        <v>0</v>
      </c>
      <c r="D84" s="67">
        <v>0</v>
      </c>
      <c r="E84" s="67">
        <v>0</v>
      </c>
      <c r="F84" s="67">
        <v>0</v>
      </c>
      <c r="G84" s="67">
        <v>0</v>
      </c>
      <c r="H84" s="67">
        <v>0</v>
      </c>
      <c r="I84" s="67">
        <v>0</v>
      </c>
      <c r="J84" s="67">
        <v>0</v>
      </c>
      <c r="K84" s="67">
        <v>0</v>
      </c>
      <c r="L84" s="67">
        <v>0</v>
      </c>
      <c r="M84" s="67">
        <v>0</v>
      </c>
      <c r="N84" s="67">
        <v>0</v>
      </c>
      <c r="O84" s="67">
        <v>0</v>
      </c>
      <c r="P84" s="67">
        <v>0</v>
      </c>
      <c r="Q84" s="67">
        <v>0</v>
      </c>
      <c r="R84" s="67">
        <v>0</v>
      </c>
      <c r="S84" s="67">
        <v>0</v>
      </c>
      <c r="T84" s="67">
        <v>0</v>
      </c>
      <c r="U84" s="67">
        <v>0</v>
      </c>
      <c r="V84" s="67">
        <v>0</v>
      </c>
    </row>
    <row r="85" spans="1:22" ht="22.9" customHeight="1">
      <c r="A85" s="21" t="s">
        <v>686</v>
      </c>
      <c r="B85" s="67">
        <v>20</v>
      </c>
      <c r="C85" s="67">
        <v>125</v>
      </c>
      <c r="D85" s="67">
        <v>0</v>
      </c>
      <c r="E85" s="67">
        <v>0</v>
      </c>
      <c r="F85" s="67">
        <v>0</v>
      </c>
      <c r="G85" s="67">
        <v>3</v>
      </c>
      <c r="H85" s="67">
        <v>0</v>
      </c>
      <c r="I85" s="67">
        <v>0</v>
      </c>
      <c r="J85" s="67">
        <v>0</v>
      </c>
      <c r="K85" s="67">
        <v>0</v>
      </c>
      <c r="L85" s="67">
        <v>0</v>
      </c>
      <c r="M85" s="67">
        <v>0</v>
      </c>
      <c r="N85" s="67">
        <v>122</v>
      </c>
      <c r="O85" s="67">
        <v>0</v>
      </c>
      <c r="P85" s="67">
        <v>0</v>
      </c>
      <c r="Q85" s="67">
        <v>0</v>
      </c>
      <c r="R85" s="67">
        <v>0</v>
      </c>
      <c r="S85" s="67">
        <v>145</v>
      </c>
      <c r="T85" s="67">
        <v>145</v>
      </c>
      <c r="U85" s="67">
        <v>0</v>
      </c>
      <c r="V85" s="67">
        <v>0</v>
      </c>
    </row>
    <row r="86" spans="1:22" ht="22.9" customHeight="1">
      <c r="A86" s="21" t="s">
        <v>217</v>
      </c>
      <c r="B86" s="67">
        <v>1678</v>
      </c>
      <c r="C86" s="67">
        <v>-1119</v>
      </c>
      <c r="D86" s="67">
        <v>0</v>
      </c>
      <c r="E86" s="67">
        <v>442</v>
      </c>
      <c r="F86" s="67">
        <v>5</v>
      </c>
      <c r="G86" s="67">
        <v>0</v>
      </c>
      <c r="H86" s="67">
        <v>0</v>
      </c>
      <c r="I86" s="67">
        <v>0</v>
      </c>
      <c r="J86" s="67">
        <v>0</v>
      </c>
      <c r="K86" s="67">
        <v>0</v>
      </c>
      <c r="L86" s="67">
        <v>-1577</v>
      </c>
      <c r="M86" s="67">
        <v>0</v>
      </c>
      <c r="N86" s="67">
        <v>114</v>
      </c>
      <c r="O86" s="67">
        <v>0</v>
      </c>
      <c r="P86" s="67">
        <v>-103</v>
      </c>
      <c r="Q86" s="67">
        <v>0</v>
      </c>
      <c r="R86" s="67">
        <v>0</v>
      </c>
      <c r="S86" s="67">
        <v>559</v>
      </c>
      <c r="T86" s="67">
        <v>559</v>
      </c>
      <c r="U86" s="67">
        <v>0</v>
      </c>
      <c r="V86" s="67">
        <v>0</v>
      </c>
    </row>
    <row r="87" spans="1:22" ht="22.9" customHeight="1">
      <c r="A87" s="21" t="s">
        <v>120</v>
      </c>
      <c r="B87" s="67">
        <v>0</v>
      </c>
      <c r="C87" s="67">
        <v>0</v>
      </c>
      <c r="D87" s="67">
        <v>0</v>
      </c>
      <c r="E87" s="67">
        <v>0</v>
      </c>
      <c r="F87" s="67">
        <v>0</v>
      </c>
      <c r="G87" s="67">
        <v>0</v>
      </c>
      <c r="H87" s="67">
        <v>0</v>
      </c>
      <c r="I87" s="67">
        <v>0</v>
      </c>
      <c r="J87" s="67">
        <v>0</v>
      </c>
      <c r="K87" s="67">
        <v>0</v>
      </c>
      <c r="L87" s="67">
        <v>0</v>
      </c>
      <c r="M87" s="67">
        <v>0</v>
      </c>
      <c r="N87" s="67">
        <v>0</v>
      </c>
      <c r="O87" s="67">
        <v>0</v>
      </c>
      <c r="P87" s="67">
        <v>0</v>
      </c>
      <c r="Q87" s="67">
        <v>0</v>
      </c>
      <c r="R87" s="67">
        <v>0</v>
      </c>
      <c r="S87" s="67">
        <v>0</v>
      </c>
      <c r="T87" s="67">
        <v>0</v>
      </c>
      <c r="U87" s="67">
        <v>0</v>
      </c>
      <c r="V87" s="67">
        <v>0</v>
      </c>
    </row>
    <row r="88" spans="1:22" ht="22.9" customHeight="1">
      <c r="A88" s="21" t="s">
        <v>121</v>
      </c>
      <c r="B88" s="67">
        <v>1061</v>
      </c>
      <c r="C88" s="67">
        <v>-1061</v>
      </c>
      <c r="D88" s="67">
        <v>0</v>
      </c>
      <c r="E88" s="67">
        <v>0</v>
      </c>
      <c r="F88" s="67">
        <v>0</v>
      </c>
      <c r="G88" s="67">
        <v>0</v>
      </c>
      <c r="H88" s="67">
        <v>0</v>
      </c>
      <c r="I88" s="67">
        <v>0</v>
      </c>
      <c r="J88" s="67">
        <v>0</v>
      </c>
      <c r="K88" s="67">
        <v>0</v>
      </c>
      <c r="L88" s="67">
        <v>-1061</v>
      </c>
      <c r="M88" s="67">
        <v>0</v>
      </c>
      <c r="N88" s="67">
        <v>0</v>
      </c>
      <c r="O88" s="67">
        <v>0</v>
      </c>
      <c r="P88" s="67">
        <v>0</v>
      </c>
      <c r="Q88" s="67">
        <v>0</v>
      </c>
      <c r="R88" s="67">
        <v>0</v>
      </c>
      <c r="S88" s="67">
        <v>0</v>
      </c>
      <c r="T88" s="67">
        <v>0</v>
      </c>
      <c r="U88" s="67">
        <v>0</v>
      </c>
      <c r="V88" s="67">
        <v>0</v>
      </c>
    </row>
    <row r="89" spans="1:22" ht="22.9" customHeight="1">
      <c r="A89" s="21" t="s">
        <v>687</v>
      </c>
      <c r="B89" s="67">
        <v>0</v>
      </c>
      <c r="C89" s="67">
        <v>0</v>
      </c>
      <c r="D89" s="67">
        <v>0</v>
      </c>
      <c r="E89" s="67">
        <v>0</v>
      </c>
      <c r="F89" s="67">
        <v>0</v>
      </c>
      <c r="G89" s="67">
        <v>0</v>
      </c>
      <c r="H89" s="67">
        <v>0</v>
      </c>
      <c r="I89" s="67">
        <v>0</v>
      </c>
      <c r="J89" s="67">
        <v>0</v>
      </c>
      <c r="K89" s="67">
        <v>0</v>
      </c>
      <c r="L89" s="67">
        <v>0</v>
      </c>
      <c r="M89" s="67">
        <v>0</v>
      </c>
      <c r="N89" s="67">
        <v>0</v>
      </c>
      <c r="O89" s="67">
        <v>0</v>
      </c>
      <c r="P89" s="67">
        <v>0</v>
      </c>
      <c r="Q89" s="67">
        <v>0</v>
      </c>
      <c r="R89" s="67">
        <v>0</v>
      </c>
      <c r="S89" s="67">
        <v>0</v>
      </c>
      <c r="T89" s="67">
        <v>0</v>
      </c>
      <c r="U89" s="67">
        <v>0</v>
      </c>
      <c r="V89" s="67">
        <v>0</v>
      </c>
    </row>
    <row r="90" spans="1:22" ht="22.9" customHeight="1">
      <c r="A90" s="21" t="s">
        <v>688</v>
      </c>
      <c r="B90" s="67">
        <v>103</v>
      </c>
      <c r="C90" s="67">
        <v>11</v>
      </c>
      <c r="D90" s="67">
        <v>0</v>
      </c>
      <c r="E90" s="67">
        <v>0</v>
      </c>
      <c r="F90" s="67">
        <v>0</v>
      </c>
      <c r="G90" s="67">
        <v>0</v>
      </c>
      <c r="H90" s="67">
        <v>0</v>
      </c>
      <c r="I90" s="67">
        <v>0</v>
      </c>
      <c r="J90" s="67">
        <v>0</v>
      </c>
      <c r="K90" s="67">
        <v>0</v>
      </c>
      <c r="L90" s="67">
        <v>0</v>
      </c>
      <c r="M90" s="67">
        <v>0</v>
      </c>
      <c r="N90" s="67">
        <v>114</v>
      </c>
      <c r="O90" s="67">
        <v>0</v>
      </c>
      <c r="P90" s="67">
        <v>-103</v>
      </c>
      <c r="Q90" s="67">
        <v>0</v>
      </c>
      <c r="R90" s="67">
        <v>0</v>
      </c>
      <c r="S90" s="67">
        <v>114</v>
      </c>
      <c r="T90" s="67">
        <v>114</v>
      </c>
      <c r="U90" s="67">
        <v>0</v>
      </c>
      <c r="V90" s="67">
        <v>0</v>
      </c>
    </row>
    <row r="91" spans="1:22" ht="22.9" customHeight="1">
      <c r="A91" s="21" t="s">
        <v>122</v>
      </c>
      <c r="B91" s="67">
        <v>0</v>
      </c>
      <c r="C91" s="67">
        <v>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0</v>
      </c>
      <c r="J91" s="67">
        <v>0</v>
      </c>
      <c r="K91" s="67">
        <v>0</v>
      </c>
      <c r="L91" s="67">
        <v>0</v>
      </c>
      <c r="M91" s="67">
        <v>0</v>
      </c>
      <c r="N91" s="67">
        <v>0</v>
      </c>
      <c r="O91" s="67">
        <v>0</v>
      </c>
      <c r="P91" s="67">
        <v>0</v>
      </c>
      <c r="Q91" s="67">
        <v>0</v>
      </c>
      <c r="R91" s="67">
        <v>0</v>
      </c>
      <c r="S91" s="67">
        <v>0</v>
      </c>
      <c r="T91" s="67">
        <v>0</v>
      </c>
      <c r="U91" s="67">
        <v>0</v>
      </c>
      <c r="V91" s="67">
        <v>0</v>
      </c>
    </row>
    <row r="92" spans="1:22" ht="22.9" customHeight="1">
      <c r="A92" s="21" t="s">
        <v>123</v>
      </c>
      <c r="B92" s="67">
        <v>514</v>
      </c>
      <c r="C92" s="67">
        <v>-69</v>
      </c>
      <c r="D92" s="67">
        <v>0</v>
      </c>
      <c r="E92" s="67">
        <v>442</v>
      </c>
      <c r="F92" s="67">
        <v>5</v>
      </c>
      <c r="G92" s="67">
        <v>0</v>
      </c>
      <c r="H92" s="67">
        <v>0</v>
      </c>
      <c r="I92" s="67">
        <v>0</v>
      </c>
      <c r="J92" s="67">
        <v>0</v>
      </c>
      <c r="K92" s="67">
        <v>0</v>
      </c>
      <c r="L92" s="67">
        <v>-516</v>
      </c>
      <c r="M92" s="67">
        <v>0</v>
      </c>
      <c r="N92" s="67">
        <v>0</v>
      </c>
      <c r="O92" s="67">
        <v>0</v>
      </c>
      <c r="P92" s="67">
        <v>0</v>
      </c>
      <c r="Q92" s="67">
        <v>0</v>
      </c>
      <c r="R92" s="67">
        <v>0</v>
      </c>
      <c r="S92" s="67">
        <v>445</v>
      </c>
      <c r="T92" s="67">
        <v>445</v>
      </c>
      <c r="U92" s="67">
        <v>0</v>
      </c>
      <c r="V92" s="67">
        <v>0</v>
      </c>
    </row>
    <row r="93" spans="1:22" ht="22.9" customHeight="1">
      <c r="A93" s="21" t="s">
        <v>124</v>
      </c>
      <c r="B93" s="67">
        <v>0</v>
      </c>
      <c r="C93" s="67">
        <v>0</v>
      </c>
      <c r="D93" s="67">
        <v>0</v>
      </c>
      <c r="E93" s="67">
        <v>0</v>
      </c>
      <c r="F93" s="67">
        <v>0</v>
      </c>
      <c r="G93" s="67">
        <v>0</v>
      </c>
      <c r="H93" s="67">
        <v>0</v>
      </c>
      <c r="I93" s="67">
        <v>0</v>
      </c>
      <c r="J93" s="67">
        <v>0</v>
      </c>
      <c r="K93" s="67">
        <v>0</v>
      </c>
      <c r="L93" s="67">
        <v>0</v>
      </c>
      <c r="M93" s="67">
        <v>0</v>
      </c>
      <c r="N93" s="67">
        <v>0</v>
      </c>
      <c r="O93" s="67">
        <v>0</v>
      </c>
      <c r="P93" s="67">
        <v>0</v>
      </c>
      <c r="Q93" s="67">
        <v>0</v>
      </c>
      <c r="R93" s="67">
        <v>0</v>
      </c>
      <c r="S93" s="67">
        <v>0</v>
      </c>
      <c r="T93" s="67">
        <v>0</v>
      </c>
      <c r="U93" s="67">
        <v>0</v>
      </c>
      <c r="V93" s="67">
        <v>0</v>
      </c>
    </row>
    <row r="94" spans="1:22" ht="22.9" customHeight="1">
      <c r="A94" s="21" t="s">
        <v>125</v>
      </c>
      <c r="B94" s="67">
        <v>0</v>
      </c>
      <c r="C94" s="67">
        <v>0</v>
      </c>
      <c r="D94" s="67">
        <v>0</v>
      </c>
      <c r="E94" s="67">
        <v>0</v>
      </c>
      <c r="F94" s="67">
        <v>0</v>
      </c>
      <c r="G94" s="67">
        <v>0</v>
      </c>
      <c r="H94" s="67">
        <v>0</v>
      </c>
      <c r="I94" s="67">
        <v>0</v>
      </c>
      <c r="J94" s="67">
        <v>0</v>
      </c>
      <c r="K94" s="67">
        <v>0</v>
      </c>
      <c r="L94" s="67">
        <v>0</v>
      </c>
      <c r="M94" s="67">
        <v>0</v>
      </c>
      <c r="N94" s="67">
        <v>0</v>
      </c>
      <c r="O94" s="67">
        <v>0</v>
      </c>
      <c r="P94" s="67">
        <v>0</v>
      </c>
      <c r="Q94" s="67">
        <v>0</v>
      </c>
      <c r="R94" s="67">
        <v>0</v>
      </c>
      <c r="S94" s="67">
        <v>0</v>
      </c>
      <c r="T94" s="67">
        <v>0</v>
      </c>
      <c r="U94" s="67">
        <v>0</v>
      </c>
      <c r="V94" s="67">
        <v>0</v>
      </c>
    </row>
    <row r="95" spans="1:22" ht="22.9" customHeight="1">
      <c r="A95" s="21" t="s">
        <v>126</v>
      </c>
      <c r="B95" s="67">
        <v>0</v>
      </c>
      <c r="C95" s="67">
        <v>0</v>
      </c>
      <c r="D95" s="67">
        <v>0</v>
      </c>
      <c r="E95" s="67">
        <v>0</v>
      </c>
      <c r="F95" s="67">
        <v>0</v>
      </c>
      <c r="G95" s="67">
        <v>0</v>
      </c>
      <c r="H95" s="67">
        <v>0</v>
      </c>
      <c r="I95" s="67">
        <v>0</v>
      </c>
      <c r="J95" s="67">
        <v>0</v>
      </c>
      <c r="K95" s="67">
        <v>0</v>
      </c>
      <c r="L95" s="67">
        <v>0</v>
      </c>
      <c r="M95" s="67">
        <v>0</v>
      </c>
      <c r="N95" s="67">
        <v>0</v>
      </c>
      <c r="O95" s="67">
        <v>0</v>
      </c>
      <c r="P95" s="67">
        <v>0</v>
      </c>
      <c r="Q95" s="67">
        <v>0</v>
      </c>
      <c r="R95" s="67">
        <v>0</v>
      </c>
      <c r="S95" s="67">
        <v>0</v>
      </c>
      <c r="T95" s="67">
        <v>0</v>
      </c>
      <c r="U95" s="67">
        <v>0</v>
      </c>
      <c r="V95" s="67">
        <v>0</v>
      </c>
    </row>
    <row r="96" spans="1:22" ht="22.9" customHeight="1">
      <c r="A96" s="21" t="s">
        <v>127</v>
      </c>
      <c r="B96" s="67">
        <v>0</v>
      </c>
      <c r="C96" s="67">
        <v>0</v>
      </c>
      <c r="D96" s="67">
        <v>0</v>
      </c>
      <c r="E96" s="67">
        <v>0</v>
      </c>
      <c r="F96" s="67">
        <v>0</v>
      </c>
      <c r="G96" s="67">
        <v>0</v>
      </c>
      <c r="H96" s="67">
        <v>0</v>
      </c>
      <c r="I96" s="67">
        <v>0</v>
      </c>
      <c r="J96" s="67">
        <v>0</v>
      </c>
      <c r="K96" s="67">
        <v>0</v>
      </c>
      <c r="L96" s="67">
        <v>0</v>
      </c>
      <c r="M96" s="67">
        <v>0</v>
      </c>
      <c r="N96" s="67">
        <v>0</v>
      </c>
      <c r="O96" s="67">
        <v>0</v>
      </c>
      <c r="P96" s="67">
        <v>0</v>
      </c>
      <c r="Q96" s="67">
        <v>0</v>
      </c>
      <c r="R96" s="67">
        <v>0</v>
      </c>
      <c r="S96" s="67">
        <v>0</v>
      </c>
      <c r="T96" s="67">
        <v>0</v>
      </c>
      <c r="U96" s="67">
        <v>0</v>
      </c>
      <c r="V96" s="67">
        <v>0</v>
      </c>
    </row>
    <row r="97" spans="1:22" ht="22.9" customHeight="1">
      <c r="A97" s="21" t="s">
        <v>128</v>
      </c>
      <c r="B97" s="67">
        <v>0</v>
      </c>
      <c r="C97" s="67">
        <v>0</v>
      </c>
      <c r="D97" s="67">
        <v>0</v>
      </c>
      <c r="E97" s="67">
        <v>0</v>
      </c>
      <c r="F97" s="67">
        <v>0</v>
      </c>
      <c r="G97" s="67">
        <v>0</v>
      </c>
      <c r="H97" s="67">
        <v>0</v>
      </c>
      <c r="I97" s="67">
        <v>0</v>
      </c>
      <c r="J97" s="67">
        <v>0</v>
      </c>
      <c r="K97" s="67">
        <v>0</v>
      </c>
      <c r="L97" s="67">
        <v>0</v>
      </c>
      <c r="M97" s="67">
        <v>0</v>
      </c>
      <c r="N97" s="67">
        <v>0</v>
      </c>
      <c r="O97" s="67">
        <v>0</v>
      </c>
      <c r="P97" s="67">
        <v>0</v>
      </c>
      <c r="Q97" s="67">
        <v>0</v>
      </c>
      <c r="R97" s="67">
        <v>0</v>
      </c>
      <c r="S97" s="67">
        <v>0</v>
      </c>
      <c r="T97" s="67">
        <v>0</v>
      </c>
      <c r="U97" s="67">
        <v>0</v>
      </c>
      <c r="V97" s="67">
        <v>0</v>
      </c>
    </row>
    <row r="98" spans="1:22" ht="22.9" customHeight="1">
      <c r="A98" s="21" t="s">
        <v>689</v>
      </c>
      <c r="B98" s="67">
        <v>0</v>
      </c>
      <c r="C98" s="67">
        <v>0</v>
      </c>
      <c r="D98" s="67">
        <v>0</v>
      </c>
      <c r="E98" s="67">
        <v>0</v>
      </c>
      <c r="F98" s="67">
        <v>0</v>
      </c>
      <c r="G98" s="67">
        <v>0</v>
      </c>
      <c r="H98" s="67">
        <v>0</v>
      </c>
      <c r="I98" s="67">
        <v>0</v>
      </c>
      <c r="J98" s="67">
        <v>0</v>
      </c>
      <c r="K98" s="67">
        <v>0</v>
      </c>
      <c r="L98" s="67">
        <v>0</v>
      </c>
      <c r="M98" s="67">
        <v>0</v>
      </c>
      <c r="N98" s="67">
        <v>0</v>
      </c>
      <c r="O98" s="67">
        <v>0</v>
      </c>
      <c r="P98" s="67">
        <v>0</v>
      </c>
      <c r="Q98" s="67">
        <v>0</v>
      </c>
      <c r="R98" s="67">
        <v>0</v>
      </c>
      <c r="S98" s="67">
        <v>0</v>
      </c>
      <c r="T98" s="67">
        <v>0</v>
      </c>
      <c r="U98" s="67">
        <v>0</v>
      </c>
      <c r="V98" s="67">
        <v>0</v>
      </c>
    </row>
    <row r="99" spans="1:22" ht="22.9" customHeight="1">
      <c r="A99" s="21" t="s">
        <v>240</v>
      </c>
      <c r="B99" s="67">
        <v>0</v>
      </c>
      <c r="C99" s="67">
        <v>0</v>
      </c>
      <c r="D99" s="67">
        <v>0</v>
      </c>
      <c r="E99" s="67">
        <v>0</v>
      </c>
      <c r="F99" s="67">
        <v>0</v>
      </c>
      <c r="G99" s="67">
        <v>0</v>
      </c>
      <c r="H99" s="67">
        <v>0</v>
      </c>
      <c r="I99" s="67">
        <v>0</v>
      </c>
      <c r="J99" s="67">
        <v>0</v>
      </c>
      <c r="K99" s="67">
        <v>0</v>
      </c>
      <c r="L99" s="67">
        <v>0</v>
      </c>
      <c r="M99" s="67">
        <v>0</v>
      </c>
      <c r="N99" s="67">
        <v>0</v>
      </c>
      <c r="O99" s="67">
        <v>0</v>
      </c>
      <c r="P99" s="67">
        <v>0</v>
      </c>
      <c r="Q99" s="67">
        <v>0</v>
      </c>
      <c r="R99" s="67">
        <v>0</v>
      </c>
      <c r="S99" s="67">
        <v>0</v>
      </c>
      <c r="T99" s="67">
        <v>0</v>
      </c>
      <c r="U99" s="67">
        <v>0</v>
      </c>
      <c r="V99" s="67">
        <v>0</v>
      </c>
    </row>
    <row r="100" spans="1:22" ht="22.9" customHeight="1">
      <c r="A100" s="21" t="s">
        <v>690</v>
      </c>
      <c r="B100" s="67">
        <v>0</v>
      </c>
      <c r="C100" s="67">
        <v>0</v>
      </c>
      <c r="D100" s="67">
        <v>0</v>
      </c>
      <c r="E100" s="67">
        <v>0</v>
      </c>
      <c r="F100" s="67">
        <v>0</v>
      </c>
      <c r="G100" s="67">
        <v>0</v>
      </c>
      <c r="H100" s="67">
        <v>0</v>
      </c>
      <c r="I100" s="67">
        <v>0</v>
      </c>
      <c r="J100" s="67">
        <v>0</v>
      </c>
      <c r="K100" s="67">
        <v>0</v>
      </c>
      <c r="L100" s="67">
        <v>0</v>
      </c>
      <c r="M100" s="67">
        <v>0</v>
      </c>
      <c r="N100" s="67">
        <v>0</v>
      </c>
      <c r="O100" s="67">
        <v>0</v>
      </c>
      <c r="P100" s="67">
        <v>0</v>
      </c>
      <c r="Q100" s="67">
        <v>0</v>
      </c>
      <c r="R100" s="67">
        <v>0</v>
      </c>
      <c r="S100" s="67">
        <v>0</v>
      </c>
      <c r="T100" s="67">
        <v>0</v>
      </c>
      <c r="U100" s="67">
        <v>0</v>
      </c>
      <c r="V100" s="67">
        <v>0</v>
      </c>
    </row>
    <row r="101" spans="1:22" ht="22.9" customHeight="1">
      <c r="A101" s="21" t="s">
        <v>691</v>
      </c>
      <c r="B101" s="67">
        <v>0</v>
      </c>
      <c r="C101" s="67">
        <v>0</v>
      </c>
      <c r="D101" s="67">
        <v>0</v>
      </c>
      <c r="E101" s="67">
        <v>0</v>
      </c>
      <c r="F101" s="67">
        <v>0</v>
      </c>
      <c r="G101" s="67">
        <v>0</v>
      </c>
      <c r="H101" s="67">
        <v>0</v>
      </c>
      <c r="I101" s="67">
        <v>0</v>
      </c>
      <c r="J101" s="67">
        <v>0</v>
      </c>
      <c r="K101" s="67">
        <v>0</v>
      </c>
      <c r="L101" s="67">
        <v>0</v>
      </c>
      <c r="M101" s="67">
        <v>0</v>
      </c>
      <c r="N101" s="67">
        <v>0</v>
      </c>
      <c r="O101" s="67">
        <v>0</v>
      </c>
      <c r="P101" s="67">
        <v>0</v>
      </c>
      <c r="Q101" s="67">
        <v>0</v>
      </c>
      <c r="R101" s="67">
        <v>0</v>
      </c>
      <c r="S101" s="67">
        <v>0</v>
      </c>
      <c r="T101" s="67">
        <v>0</v>
      </c>
      <c r="U101" s="67">
        <v>0</v>
      </c>
      <c r="V101" s="67">
        <v>0</v>
      </c>
    </row>
    <row r="102" spans="1:22" ht="22.9" customHeight="1">
      <c r="A102" s="21" t="s">
        <v>692</v>
      </c>
      <c r="B102" s="67">
        <v>0</v>
      </c>
      <c r="C102" s="67">
        <v>0</v>
      </c>
      <c r="D102" s="67">
        <v>0</v>
      </c>
      <c r="E102" s="67">
        <v>0</v>
      </c>
      <c r="F102" s="67">
        <v>0</v>
      </c>
      <c r="G102" s="67">
        <v>0</v>
      </c>
      <c r="H102" s="67">
        <v>0</v>
      </c>
      <c r="I102" s="67">
        <v>0</v>
      </c>
      <c r="J102" s="67">
        <v>0</v>
      </c>
      <c r="K102" s="67">
        <v>0</v>
      </c>
      <c r="L102" s="67">
        <v>0</v>
      </c>
      <c r="M102" s="67">
        <v>0</v>
      </c>
      <c r="N102" s="67">
        <v>0</v>
      </c>
      <c r="O102" s="67">
        <v>0</v>
      </c>
      <c r="P102" s="67">
        <v>0</v>
      </c>
      <c r="Q102" s="67">
        <v>0</v>
      </c>
      <c r="R102" s="67">
        <v>0</v>
      </c>
      <c r="S102" s="67">
        <v>0</v>
      </c>
      <c r="T102" s="67">
        <v>0</v>
      </c>
      <c r="U102" s="67">
        <v>0</v>
      </c>
      <c r="V102" s="67">
        <v>0</v>
      </c>
    </row>
    <row r="103" spans="1:22" ht="22.9" customHeight="1">
      <c r="A103" s="21" t="s">
        <v>395</v>
      </c>
      <c r="B103" s="67">
        <v>0</v>
      </c>
      <c r="C103" s="67">
        <v>0</v>
      </c>
      <c r="D103" s="67">
        <v>0</v>
      </c>
      <c r="E103" s="67">
        <v>0</v>
      </c>
      <c r="F103" s="67">
        <v>0</v>
      </c>
      <c r="G103" s="67">
        <v>0</v>
      </c>
      <c r="H103" s="67">
        <v>0</v>
      </c>
      <c r="I103" s="67">
        <v>0</v>
      </c>
      <c r="J103" s="67">
        <v>0</v>
      </c>
      <c r="K103" s="67">
        <v>0</v>
      </c>
      <c r="L103" s="67">
        <v>0</v>
      </c>
      <c r="M103" s="67">
        <v>0</v>
      </c>
      <c r="N103" s="67">
        <v>0</v>
      </c>
      <c r="O103" s="67">
        <v>0</v>
      </c>
      <c r="P103" s="67">
        <v>0</v>
      </c>
      <c r="Q103" s="67">
        <v>0</v>
      </c>
      <c r="R103" s="67">
        <v>0</v>
      </c>
      <c r="S103" s="67">
        <v>0</v>
      </c>
      <c r="T103" s="67">
        <v>0</v>
      </c>
      <c r="U103" s="67">
        <v>0</v>
      </c>
      <c r="V103" s="67">
        <v>0</v>
      </c>
    </row>
    <row r="104" spans="1:22" ht="22.9" customHeight="1">
      <c r="A104" s="21" t="s">
        <v>693</v>
      </c>
      <c r="B104" s="67">
        <v>0</v>
      </c>
      <c r="C104" s="67">
        <v>0</v>
      </c>
      <c r="D104" s="67">
        <v>0</v>
      </c>
      <c r="E104" s="67">
        <v>0</v>
      </c>
      <c r="F104" s="67">
        <v>0</v>
      </c>
      <c r="G104" s="67">
        <v>0</v>
      </c>
      <c r="H104" s="67">
        <v>0</v>
      </c>
      <c r="I104" s="67">
        <v>0</v>
      </c>
      <c r="J104" s="67">
        <v>0</v>
      </c>
      <c r="K104" s="67">
        <v>0</v>
      </c>
      <c r="L104" s="67">
        <v>0</v>
      </c>
      <c r="M104" s="67">
        <v>0</v>
      </c>
      <c r="N104" s="67">
        <v>0</v>
      </c>
      <c r="O104" s="67">
        <v>0</v>
      </c>
      <c r="P104" s="67">
        <v>0</v>
      </c>
      <c r="Q104" s="67">
        <v>0</v>
      </c>
      <c r="R104" s="67">
        <v>0</v>
      </c>
      <c r="S104" s="67">
        <v>0</v>
      </c>
      <c r="T104" s="67">
        <v>0</v>
      </c>
      <c r="U104" s="67">
        <v>0</v>
      </c>
      <c r="V104" s="67">
        <v>0</v>
      </c>
    </row>
    <row r="105" spans="1:22" ht="22.9" customHeight="1">
      <c r="A105" s="21" t="s">
        <v>497</v>
      </c>
      <c r="B105" s="67">
        <v>0</v>
      </c>
      <c r="C105" s="67">
        <v>0</v>
      </c>
      <c r="D105" s="67">
        <v>0</v>
      </c>
      <c r="E105" s="67">
        <v>0</v>
      </c>
      <c r="F105" s="67">
        <v>0</v>
      </c>
      <c r="G105" s="67">
        <v>0</v>
      </c>
      <c r="H105" s="67">
        <v>0</v>
      </c>
      <c r="I105" s="67">
        <v>0</v>
      </c>
      <c r="J105" s="67">
        <v>0</v>
      </c>
      <c r="K105" s="67">
        <v>0</v>
      </c>
      <c r="L105" s="67">
        <v>0</v>
      </c>
      <c r="M105" s="67">
        <v>0</v>
      </c>
      <c r="N105" s="67">
        <v>0</v>
      </c>
      <c r="O105" s="67">
        <v>0</v>
      </c>
      <c r="P105" s="67">
        <v>0</v>
      </c>
      <c r="Q105" s="67">
        <v>0</v>
      </c>
      <c r="R105" s="67">
        <v>0</v>
      </c>
      <c r="S105" s="67">
        <v>0</v>
      </c>
      <c r="T105" s="67">
        <v>0</v>
      </c>
      <c r="U105" s="67">
        <v>0</v>
      </c>
      <c r="V105" s="67">
        <v>0</v>
      </c>
    </row>
    <row r="106" spans="1:22" ht="22.9" customHeight="1">
      <c r="A106" s="21" t="s">
        <v>694</v>
      </c>
      <c r="B106" s="67">
        <v>0</v>
      </c>
      <c r="C106" s="67">
        <v>0</v>
      </c>
      <c r="D106" s="67">
        <v>0</v>
      </c>
      <c r="E106" s="67">
        <v>0</v>
      </c>
      <c r="F106" s="67">
        <v>0</v>
      </c>
      <c r="G106" s="67">
        <v>0</v>
      </c>
      <c r="H106" s="67">
        <v>0</v>
      </c>
      <c r="I106" s="67">
        <v>0</v>
      </c>
      <c r="J106" s="67">
        <v>0</v>
      </c>
      <c r="K106" s="67">
        <v>0</v>
      </c>
      <c r="L106" s="67">
        <v>0</v>
      </c>
      <c r="M106" s="67">
        <v>0</v>
      </c>
      <c r="N106" s="67">
        <v>0</v>
      </c>
      <c r="O106" s="67">
        <v>0</v>
      </c>
      <c r="P106" s="67">
        <v>0</v>
      </c>
      <c r="Q106" s="67">
        <v>0</v>
      </c>
      <c r="R106" s="67">
        <v>0</v>
      </c>
      <c r="S106" s="67">
        <v>0</v>
      </c>
      <c r="T106" s="67">
        <v>0</v>
      </c>
      <c r="U106" s="67">
        <v>0</v>
      </c>
      <c r="V106" s="67">
        <v>0</v>
      </c>
    </row>
    <row r="107" spans="1:22" ht="22.9" customHeight="1">
      <c r="A107" s="21" t="s">
        <v>129</v>
      </c>
      <c r="B107" s="67">
        <v>0</v>
      </c>
      <c r="C107" s="67">
        <v>0</v>
      </c>
      <c r="D107" s="67">
        <v>0</v>
      </c>
      <c r="E107" s="67">
        <v>0</v>
      </c>
      <c r="F107" s="67">
        <v>0</v>
      </c>
      <c r="G107" s="67">
        <v>0</v>
      </c>
      <c r="H107" s="67">
        <v>0</v>
      </c>
      <c r="I107" s="67">
        <v>0</v>
      </c>
      <c r="J107" s="67">
        <v>0</v>
      </c>
      <c r="K107" s="67">
        <v>0</v>
      </c>
      <c r="L107" s="67">
        <v>0</v>
      </c>
      <c r="M107" s="67">
        <v>0</v>
      </c>
      <c r="N107" s="67">
        <v>0</v>
      </c>
      <c r="O107" s="67">
        <v>0</v>
      </c>
      <c r="P107" s="67">
        <v>0</v>
      </c>
      <c r="Q107" s="67">
        <v>0</v>
      </c>
      <c r="R107" s="67">
        <v>0</v>
      </c>
      <c r="S107" s="67">
        <v>0</v>
      </c>
      <c r="T107" s="67">
        <v>0</v>
      </c>
      <c r="U107" s="67">
        <v>0</v>
      </c>
      <c r="V107" s="67">
        <v>0</v>
      </c>
    </row>
    <row r="108" spans="1:22" ht="22.9" customHeight="1">
      <c r="A108" s="21" t="s">
        <v>498</v>
      </c>
      <c r="B108" s="67">
        <v>1504</v>
      </c>
      <c r="C108" s="67">
        <v>2265</v>
      </c>
      <c r="D108" s="67">
        <v>0</v>
      </c>
      <c r="E108" s="67">
        <v>0</v>
      </c>
      <c r="F108" s="67">
        <v>0</v>
      </c>
      <c r="G108" s="67">
        <v>0</v>
      </c>
      <c r="H108" s="67">
        <v>0</v>
      </c>
      <c r="I108" s="67">
        <v>0</v>
      </c>
      <c r="J108" s="67">
        <v>0</v>
      </c>
      <c r="K108" s="67">
        <v>0</v>
      </c>
      <c r="L108" s="67">
        <v>4047</v>
      </c>
      <c r="M108" s="67">
        <v>0</v>
      </c>
      <c r="N108" s="67">
        <v>2</v>
      </c>
      <c r="O108" s="67">
        <v>0</v>
      </c>
      <c r="P108" s="67">
        <v>-1784</v>
      </c>
      <c r="Q108" s="67">
        <v>0</v>
      </c>
      <c r="R108" s="67">
        <v>0</v>
      </c>
      <c r="S108" s="67">
        <v>3769</v>
      </c>
      <c r="T108" s="67">
        <v>3769</v>
      </c>
      <c r="U108" s="67">
        <v>0</v>
      </c>
      <c r="V108" s="67">
        <v>0</v>
      </c>
    </row>
    <row r="109" spans="1:22" ht="22.9" customHeight="1">
      <c r="A109" s="21" t="s">
        <v>499</v>
      </c>
      <c r="B109" s="67">
        <v>0</v>
      </c>
      <c r="C109" s="67">
        <v>2</v>
      </c>
      <c r="D109" s="67">
        <v>0</v>
      </c>
      <c r="E109" s="67">
        <v>0</v>
      </c>
      <c r="F109" s="67">
        <v>0</v>
      </c>
      <c r="G109" s="67">
        <v>0</v>
      </c>
      <c r="H109" s="67">
        <v>0</v>
      </c>
      <c r="I109" s="67">
        <v>0</v>
      </c>
      <c r="J109" s="67">
        <v>0</v>
      </c>
      <c r="K109" s="67">
        <v>0</v>
      </c>
      <c r="L109" s="67">
        <v>0</v>
      </c>
      <c r="M109" s="67">
        <v>0</v>
      </c>
      <c r="N109" s="67">
        <v>2</v>
      </c>
      <c r="O109" s="67">
        <v>0</v>
      </c>
      <c r="P109" s="67">
        <v>0</v>
      </c>
      <c r="Q109" s="67">
        <v>0</v>
      </c>
      <c r="R109" s="67">
        <v>0</v>
      </c>
      <c r="S109" s="67">
        <v>2</v>
      </c>
      <c r="T109" s="67">
        <v>2</v>
      </c>
      <c r="U109" s="67">
        <v>0</v>
      </c>
      <c r="V109" s="67">
        <v>0</v>
      </c>
    </row>
    <row r="110" spans="1:22" ht="22.9" customHeight="1">
      <c r="A110" s="21" t="s">
        <v>130</v>
      </c>
      <c r="B110" s="67">
        <v>0</v>
      </c>
      <c r="C110" s="67">
        <v>0</v>
      </c>
      <c r="D110" s="67">
        <v>0</v>
      </c>
      <c r="E110" s="67">
        <v>0</v>
      </c>
      <c r="F110" s="67">
        <v>0</v>
      </c>
      <c r="G110" s="67">
        <v>0</v>
      </c>
      <c r="H110" s="67">
        <v>0</v>
      </c>
      <c r="I110" s="67">
        <v>0</v>
      </c>
      <c r="J110" s="67">
        <v>0</v>
      </c>
      <c r="K110" s="67">
        <v>0</v>
      </c>
      <c r="L110" s="67">
        <v>0</v>
      </c>
      <c r="M110" s="67">
        <v>0</v>
      </c>
      <c r="N110" s="67">
        <v>0</v>
      </c>
      <c r="O110" s="67">
        <v>0</v>
      </c>
      <c r="P110" s="67">
        <v>0</v>
      </c>
      <c r="Q110" s="67">
        <v>0</v>
      </c>
      <c r="R110" s="67">
        <v>0</v>
      </c>
      <c r="S110" s="67">
        <v>0</v>
      </c>
      <c r="T110" s="67">
        <v>0</v>
      </c>
      <c r="U110" s="67">
        <v>0</v>
      </c>
      <c r="V110" s="67">
        <v>0</v>
      </c>
    </row>
    <row r="111" spans="1:22" ht="22.9" customHeight="1">
      <c r="A111" s="21" t="s">
        <v>131</v>
      </c>
      <c r="B111" s="67">
        <v>0</v>
      </c>
      <c r="C111" s="67">
        <v>0</v>
      </c>
      <c r="D111" s="67">
        <v>0</v>
      </c>
      <c r="E111" s="67">
        <v>0</v>
      </c>
      <c r="F111" s="67">
        <v>0</v>
      </c>
      <c r="G111" s="67">
        <v>0</v>
      </c>
      <c r="H111" s="67">
        <v>0</v>
      </c>
      <c r="I111" s="67">
        <v>0</v>
      </c>
      <c r="J111" s="67">
        <v>0</v>
      </c>
      <c r="K111" s="67">
        <v>0</v>
      </c>
      <c r="L111" s="67">
        <v>0</v>
      </c>
      <c r="M111" s="67">
        <v>0</v>
      </c>
      <c r="N111" s="67">
        <v>0</v>
      </c>
      <c r="O111" s="67">
        <v>0</v>
      </c>
      <c r="P111" s="67">
        <v>0</v>
      </c>
      <c r="Q111" s="67">
        <v>0</v>
      </c>
      <c r="R111" s="67">
        <v>0</v>
      </c>
      <c r="S111" s="67">
        <v>0</v>
      </c>
      <c r="T111" s="67">
        <v>0</v>
      </c>
      <c r="U111" s="67">
        <v>0</v>
      </c>
      <c r="V111" s="67">
        <v>0</v>
      </c>
    </row>
    <row r="112" spans="1:22" ht="22.9" customHeight="1">
      <c r="A112" s="21" t="s">
        <v>132</v>
      </c>
      <c r="B112" s="67">
        <v>1500</v>
      </c>
      <c r="C112" s="67">
        <v>2267</v>
      </c>
      <c r="D112" s="67">
        <v>0</v>
      </c>
      <c r="E112" s="67">
        <v>0</v>
      </c>
      <c r="F112" s="67">
        <v>0</v>
      </c>
      <c r="G112" s="67">
        <v>0</v>
      </c>
      <c r="H112" s="67">
        <v>0</v>
      </c>
      <c r="I112" s="67">
        <v>0</v>
      </c>
      <c r="J112" s="67">
        <v>0</v>
      </c>
      <c r="K112" s="67">
        <v>0</v>
      </c>
      <c r="L112" s="67">
        <v>4051</v>
      </c>
      <c r="M112" s="67">
        <v>0</v>
      </c>
      <c r="N112" s="67">
        <v>0</v>
      </c>
      <c r="O112" s="67">
        <v>0</v>
      </c>
      <c r="P112" s="67">
        <v>-1784</v>
      </c>
      <c r="Q112" s="67">
        <v>0</v>
      </c>
      <c r="R112" s="67">
        <v>0</v>
      </c>
      <c r="S112" s="67">
        <v>3767</v>
      </c>
      <c r="T112" s="67">
        <v>3767</v>
      </c>
      <c r="U112" s="67">
        <v>0</v>
      </c>
      <c r="V112" s="67">
        <v>0</v>
      </c>
    </row>
    <row r="113" spans="1:22" ht="22.9" customHeight="1">
      <c r="A113" s="21" t="s">
        <v>133</v>
      </c>
      <c r="B113" s="67">
        <v>0</v>
      </c>
      <c r="C113" s="67">
        <v>0</v>
      </c>
      <c r="D113" s="67">
        <v>0</v>
      </c>
      <c r="E113" s="67">
        <v>0</v>
      </c>
      <c r="F113" s="67">
        <v>0</v>
      </c>
      <c r="G113" s="67">
        <v>0</v>
      </c>
      <c r="H113" s="67">
        <v>0</v>
      </c>
      <c r="I113" s="67">
        <v>0</v>
      </c>
      <c r="J113" s="67">
        <v>0</v>
      </c>
      <c r="K113" s="67">
        <v>0</v>
      </c>
      <c r="L113" s="67">
        <v>0</v>
      </c>
      <c r="M113" s="67">
        <v>0</v>
      </c>
      <c r="N113" s="67">
        <v>0</v>
      </c>
      <c r="O113" s="67">
        <v>0</v>
      </c>
      <c r="P113" s="67">
        <v>0</v>
      </c>
      <c r="Q113" s="67">
        <v>0</v>
      </c>
      <c r="R113" s="67">
        <v>0</v>
      </c>
      <c r="S113" s="67">
        <v>0</v>
      </c>
      <c r="T113" s="67">
        <v>0</v>
      </c>
      <c r="U113" s="67">
        <v>0</v>
      </c>
      <c r="V113" s="67">
        <v>0</v>
      </c>
    </row>
    <row r="114" spans="1:22" ht="22.9" customHeight="1">
      <c r="A114" s="21" t="s">
        <v>241</v>
      </c>
      <c r="B114" s="67">
        <v>4</v>
      </c>
      <c r="C114" s="67">
        <v>-4</v>
      </c>
      <c r="D114" s="67">
        <v>0</v>
      </c>
      <c r="E114" s="67">
        <v>0</v>
      </c>
      <c r="F114" s="67">
        <v>0</v>
      </c>
      <c r="G114" s="67">
        <v>0</v>
      </c>
      <c r="H114" s="67">
        <v>0</v>
      </c>
      <c r="I114" s="67">
        <v>0</v>
      </c>
      <c r="J114" s="67">
        <v>0</v>
      </c>
      <c r="K114" s="67">
        <v>0</v>
      </c>
      <c r="L114" s="67">
        <v>-4</v>
      </c>
      <c r="M114" s="67">
        <v>0</v>
      </c>
      <c r="N114" s="67">
        <v>0</v>
      </c>
      <c r="O114" s="67">
        <v>0</v>
      </c>
      <c r="P114" s="67">
        <v>0</v>
      </c>
      <c r="Q114" s="67">
        <v>0</v>
      </c>
      <c r="R114" s="67">
        <v>0</v>
      </c>
      <c r="S114" s="67">
        <v>0</v>
      </c>
      <c r="T114" s="67">
        <v>0</v>
      </c>
      <c r="U114" s="67">
        <v>0</v>
      </c>
      <c r="V114" s="67">
        <v>0</v>
      </c>
    </row>
    <row r="115" spans="1:22" ht="22.9" customHeight="1">
      <c r="A115" s="21" t="s">
        <v>695</v>
      </c>
      <c r="B115" s="67">
        <v>0</v>
      </c>
      <c r="C115" s="67">
        <v>0</v>
      </c>
      <c r="D115" s="67">
        <v>0</v>
      </c>
      <c r="E115" s="67">
        <v>0</v>
      </c>
      <c r="F115" s="67">
        <v>0</v>
      </c>
      <c r="G115" s="67">
        <v>0</v>
      </c>
      <c r="H115" s="67">
        <v>0</v>
      </c>
      <c r="I115" s="67">
        <v>0</v>
      </c>
      <c r="J115" s="67">
        <v>0</v>
      </c>
      <c r="K115" s="67">
        <v>0</v>
      </c>
      <c r="L115" s="67">
        <v>0</v>
      </c>
      <c r="M115" s="67">
        <v>0</v>
      </c>
      <c r="N115" s="67">
        <v>0</v>
      </c>
      <c r="O115" s="67">
        <v>0</v>
      </c>
      <c r="P115" s="67">
        <v>0</v>
      </c>
      <c r="Q115" s="67">
        <v>0</v>
      </c>
      <c r="R115" s="67">
        <v>0</v>
      </c>
      <c r="S115" s="67">
        <v>0</v>
      </c>
      <c r="T115" s="67">
        <v>0</v>
      </c>
      <c r="U115" s="67">
        <v>0</v>
      </c>
      <c r="V115" s="67">
        <v>0</v>
      </c>
    </row>
    <row r="116" spans="1:22" ht="22.9" customHeight="1">
      <c r="A116" s="21" t="s">
        <v>396</v>
      </c>
      <c r="B116" s="67">
        <v>0</v>
      </c>
      <c r="C116" s="67">
        <v>0</v>
      </c>
      <c r="D116" s="67">
        <v>0</v>
      </c>
      <c r="E116" s="67">
        <v>0</v>
      </c>
      <c r="F116" s="67">
        <v>0</v>
      </c>
      <c r="G116" s="67">
        <v>0</v>
      </c>
      <c r="H116" s="67">
        <v>0</v>
      </c>
      <c r="I116" s="67">
        <v>0</v>
      </c>
      <c r="J116" s="67">
        <v>0</v>
      </c>
      <c r="K116" s="67">
        <v>0</v>
      </c>
      <c r="L116" s="67">
        <v>0</v>
      </c>
      <c r="M116" s="67">
        <v>0</v>
      </c>
      <c r="N116" s="67">
        <v>0</v>
      </c>
      <c r="O116" s="67">
        <v>0</v>
      </c>
      <c r="P116" s="67">
        <v>0</v>
      </c>
      <c r="Q116" s="67">
        <v>0</v>
      </c>
      <c r="R116" s="67">
        <v>0</v>
      </c>
      <c r="S116" s="67">
        <v>0</v>
      </c>
      <c r="T116" s="67">
        <v>0</v>
      </c>
      <c r="U116" s="67">
        <v>0</v>
      </c>
      <c r="V116" s="67">
        <v>0</v>
      </c>
    </row>
    <row r="117" spans="1:22" ht="22.9" customHeight="1">
      <c r="A117" s="21" t="s">
        <v>397</v>
      </c>
      <c r="B117" s="67">
        <v>0</v>
      </c>
      <c r="C117" s="67">
        <v>0</v>
      </c>
      <c r="D117" s="67">
        <v>0</v>
      </c>
      <c r="E117" s="67">
        <v>0</v>
      </c>
      <c r="F117" s="67">
        <v>0</v>
      </c>
      <c r="G117" s="67">
        <v>0</v>
      </c>
      <c r="H117" s="67">
        <v>0</v>
      </c>
      <c r="I117" s="67">
        <v>0</v>
      </c>
      <c r="J117" s="67">
        <v>0</v>
      </c>
      <c r="K117" s="67">
        <v>0</v>
      </c>
      <c r="L117" s="67">
        <v>0</v>
      </c>
      <c r="M117" s="67">
        <v>0</v>
      </c>
      <c r="N117" s="67">
        <v>0</v>
      </c>
      <c r="O117" s="67">
        <v>0</v>
      </c>
      <c r="P117" s="67">
        <v>0</v>
      </c>
      <c r="Q117" s="67">
        <v>0</v>
      </c>
      <c r="R117" s="67">
        <v>0</v>
      </c>
      <c r="S117" s="67">
        <v>0</v>
      </c>
      <c r="T117" s="67">
        <v>0</v>
      </c>
      <c r="U117" s="67">
        <v>0</v>
      </c>
      <c r="V117" s="67">
        <v>0</v>
      </c>
    </row>
    <row r="118" spans="1:22" ht="22.9" customHeight="1">
      <c r="A118" s="21" t="s">
        <v>398</v>
      </c>
      <c r="B118" s="67">
        <v>0</v>
      </c>
      <c r="C118" s="67">
        <v>0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7">
        <v>0</v>
      </c>
      <c r="N118" s="67">
        <v>0</v>
      </c>
      <c r="O118" s="67">
        <v>0</v>
      </c>
      <c r="P118" s="67">
        <v>0</v>
      </c>
      <c r="Q118" s="67">
        <v>0</v>
      </c>
      <c r="R118" s="67">
        <v>0</v>
      </c>
      <c r="S118" s="67">
        <v>0</v>
      </c>
      <c r="T118" s="67">
        <v>0</v>
      </c>
      <c r="U118" s="67">
        <v>0</v>
      </c>
      <c r="V118" s="67">
        <v>0</v>
      </c>
    </row>
    <row r="119" spans="1:22" ht="22.9" customHeight="1">
      <c r="A119" s="21" t="s">
        <v>500</v>
      </c>
      <c r="B119" s="67">
        <v>0</v>
      </c>
      <c r="C119" s="67">
        <v>0</v>
      </c>
      <c r="D119" s="67">
        <v>0</v>
      </c>
      <c r="E119" s="67">
        <v>0</v>
      </c>
      <c r="F119" s="67">
        <v>0</v>
      </c>
      <c r="G119" s="67">
        <v>0</v>
      </c>
      <c r="H119" s="67">
        <v>0</v>
      </c>
      <c r="I119" s="67">
        <v>0</v>
      </c>
      <c r="J119" s="67">
        <v>0</v>
      </c>
      <c r="K119" s="67">
        <v>0</v>
      </c>
      <c r="L119" s="67">
        <v>0</v>
      </c>
      <c r="M119" s="67">
        <v>0</v>
      </c>
      <c r="N119" s="67">
        <v>0</v>
      </c>
      <c r="O119" s="67">
        <v>0</v>
      </c>
      <c r="P119" s="67">
        <v>0</v>
      </c>
      <c r="Q119" s="67">
        <v>0</v>
      </c>
      <c r="R119" s="67">
        <v>0</v>
      </c>
      <c r="S119" s="67">
        <v>0</v>
      </c>
      <c r="T119" s="67">
        <v>0</v>
      </c>
      <c r="U119" s="67">
        <v>0</v>
      </c>
      <c r="V119" s="67">
        <v>0</v>
      </c>
    </row>
    <row r="120" spans="1:22" ht="22.9" customHeight="1">
      <c r="A120" s="21" t="s">
        <v>501</v>
      </c>
      <c r="B120" s="67">
        <v>0</v>
      </c>
      <c r="C120" s="67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</row>
    <row r="121" spans="1:22" ht="22.9" customHeight="1">
      <c r="A121" s="21" t="s">
        <v>502</v>
      </c>
      <c r="B121" s="67">
        <v>0</v>
      </c>
      <c r="C121" s="67">
        <v>0</v>
      </c>
      <c r="D121" s="67">
        <v>0</v>
      </c>
      <c r="E121" s="67">
        <v>0</v>
      </c>
      <c r="F121" s="67">
        <v>0</v>
      </c>
      <c r="G121" s="67">
        <v>0</v>
      </c>
      <c r="H121" s="67">
        <v>0</v>
      </c>
      <c r="I121" s="67">
        <v>0</v>
      </c>
      <c r="J121" s="67">
        <v>0</v>
      </c>
      <c r="K121" s="67">
        <v>0</v>
      </c>
      <c r="L121" s="67">
        <v>0</v>
      </c>
      <c r="M121" s="67">
        <v>0</v>
      </c>
      <c r="N121" s="67">
        <v>0</v>
      </c>
      <c r="O121" s="67">
        <v>0</v>
      </c>
      <c r="P121" s="67">
        <v>0</v>
      </c>
      <c r="Q121" s="67">
        <v>0</v>
      </c>
      <c r="R121" s="67">
        <v>0</v>
      </c>
      <c r="S121" s="67">
        <v>0</v>
      </c>
      <c r="T121" s="67">
        <v>0</v>
      </c>
      <c r="U121" s="67">
        <v>0</v>
      </c>
      <c r="V121" s="67">
        <v>0</v>
      </c>
    </row>
    <row r="122" spans="1:22" ht="22.9" customHeight="1">
      <c r="A122" s="21" t="s">
        <v>218</v>
      </c>
      <c r="B122" s="67">
        <v>2084</v>
      </c>
      <c r="C122" s="67">
        <v>1680</v>
      </c>
      <c r="D122" s="67">
        <v>0</v>
      </c>
      <c r="E122" s="67">
        <v>54</v>
      </c>
      <c r="F122" s="67">
        <v>3173</v>
      </c>
      <c r="G122" s="67">
        <v>0</v>
      </c>
      <c r="H122" s="67">
        <v>0</v>
      </c>
      <c r="I122" s="67">
        <v>0</v>
      </c>
      <c r="J122" s="67">
        <v>0</v>
      </c>
      <c r="K122" s="67">
        <v>0</v>
      </c>
      <c r="L122" s="67">
        <v>-1821</v>
      </c>
      <c r="M122" s="67">
        <v>0</v>
      </c>
      <c r="N122" s="67">
        <v>274</v>
      </c>
      <c r="O122" s="67">
        <v>0</v>
      </c>
      <c r="P122" s="67">
        <v>0</v>
      </c>
      <c r="Q122" s="67">
        <v>0</v>
      </c>
      <c r="R122" s="67">
        <v>0</v>
      </c>
      <c r="S122" s="67">
        <v>3764</v>
      </c>
      <c r="T122" s="67">
        <v>3764</v>
      </c>
      <c r="U122" s="67">
        <v>0</v>
      </c>
      <c r="V122" s="67">
        <v>0</v>
      </c>
    </row>
    <row r="123" spans="1:22" ht="22.9" customHeight="1">
      <c r="A123" s="21" t="s">
        <v>134</v>
      </c>
      <c r="B123" s="67">
        <v>348</v>
      </c>
      <c r="C123" s="67">
        <v>46</v>
      </c>
      <c r="D123" s="67">
        <v>0</v>
      </c>
      <c r="E123" s="67">
        <v>54</v>
      </c>
      <c r="F123" s="67">
        <v>0</v>
      </c>
      <c r="G123" s="67">
        <v>0</v>
      </c>
      <c r="H123" s="67">
        <v>0</v>
      </c>
      <c r="I123" s="67">
        <v>0</v>
      </c>
      <c r="J123" s="67">
        <v>0</v>
      </c>
      <c r="K123" s="67">
        <v>0</v>
      </c>
      <c r="L123" s="67">
        <v>-8</v>
      </c>
      <c r="M123" s="67">
        <v>0</v>
      </c>
      <c r="N123" s="67">
        <v>0</v>
      </c>
      <c r="O123" s="67">
        <v>0</v>
      </c>
      <c r="P123" s="67">
        <v>0</v>
      </c>
      <c r="Q123" s="67">
        <v>0</v>
      </c>
      <c r="R123" s="67">
        <v>0</v>
      </c>
      <c r="S123" s="67">
        <v>394</v>
      </c>
      <c r="T123" s="67">
        <v>394</v>
      </c>
      <c r="U123" s="67">
        <v>0</v>
      </c>
      <c r="V123" s="67">
        <v>0</v>
      </c>
    </row>
    <row r="124" spans="1:22" ht="22.9" customHeight="1">
      <c r="A124" s="21" t="s">
        <v>135</v>
      </c>
      <c r="B124" s="67">
        <v>0</v>
      </c>
      <c r="C124" s="67">
        <v>0</v>
      </c>
      <c r="D124" s="67">
        <v>0</v>
      </c>
      <c r="E124" s="67">
        <v>0</v>
      </c>
      <c r="F124" s="67">
        <v>0</v>
      </c>
      <c r="G124" s="67">
        <v>0</v>
      </c>
      <c r="H124" s="67">
        <v>0</v>
      </c>
      <c r="I124" s="67">
        <v>0</v>
      </c>
      <c r="J124" s="67">
        <v>0</v>
      </c>
      <c r="K124" s="67">
        <v>0</v>
      </c>
      <c r="L124" s="67">
        <v>0</v>
      </c>
      <c r="M124" s="67">
        <v>0</v>
      </c>
      <c r="N124" s="67">
        <v>0</v>
      </c>
      <c r="O124" s="67">
        <v>0</v>
      </c>
      <c r="P124" s="67">
        <v>0</v>
      </c>
      <c r="Q124" s="67">
        <v>0</v>
      </c>
      <c r="R124" s="67">
        <v>0</v>
      </c>
      <c r="S124" s="67">
        <v>0</v>
      </c>
      <c r="T124" s="67">
        <v>0</v>
      </c>
      <c r="U124" s="67">
        <v>0</v>
      </c>
      <c r="V124" s="67">
        <v>0</v>
      </c>
    </row>
    <row r="125" spans="1:22" ht="22.9" customHeight="1">
      <c r="A125" s="21" t="s">
        <v>136</v>
      </c>
      <c r="B125" s="67">
        <v>1736</v>
      </c>
      <c r="C125" s="67">
        <v>1360</v>
      </c>
      <c r="D125" s="67">
        <v>0</v>
      </c>
      <c r="E125" s="67">
        <v>0</v>
      </c>
      <c r="F125" s="67">
        <v>3173</v>
      </c>
      <c r="G125" s="67">
        <v>0</v>
      </c>
      <c r="H125" s="67">
        <v>0</v>
      </c>
      <c r="I125" s="67">
        <v>0</v>
      </c>
      <c r="J125" s="67">
        <v>0</v>
      </c>
      <c r="K125" s="67">
        <v>0</v>
      </c>
      <c r="L125" s="67">
        <v>-1813</v>
      </c>
      <c r="M125" s="67">
        <v>0</v>
      </c>
      <c r="N125" s="67">
        <v>0</v>
      </c>
      <c r="O125" s="67">
        <v>0</v>
      </c>
      <c r="P125" s="67">
        <v>0</v>
      </c>
      <c r="Q125" s="67">
        <v>0</v>
      </c>
      <c r="R125" s="67">
        <v>0</v>
      </c>
      <c r="S125" s="67">
        <v>3096</v>
      </c>
      <c r="T125" s="67">
        <v>3096</v>
      </c>
      <c r="U125" s="67">
        <v>0</v>
      </c>
      <c r="V125" s="67">
        <v>0</v>
      </c>
    </row>
    <row r="126" spans="1:22" ht="22.9" customHeight="1">
      <c r="A126" s="21" t="s">
        <v>137</v>
      </c>
      <c r="B126" s="67">
        <v>0</v>
      </c>
      <c r="C126" s="67">
        <v>0</v>
      </c>
      <c r="D126" s="67">
        <v>0</v>
      </c>
      <c r="E126" s="67">
        <v>0</v>
      </c>
      <c r="F126" s="67">
        <v>0</v>
      </c>
      <c r="G126" s="67">
        <v>0</v>
      </c>
      <c r="H126" s="67">
        <v>0</v>
      </c>
      <c r="I126" s="67">
        <v>0</v>
      </c>
      <c r="J126" s="67">
        <v>0</v>
      </c>
      <c r="K126" s="67">
        <v>0</v>
      </c>
      <c r="L126" s="67">
        <v>0</v>
      </c>
      <c r="M126" s="67">
        <v>0</v>
      </c>
      <c r="N126" s="67">
        <v>0</v>
      </c>
      <c r="O126" s="67">
        <v>0</v>
      </c>
      <c r="P126" s="67">
        <v>0</v>
      </c>
      <c r="Q126" s="67">
        <v>0</v>
      </c>
      <c r="R126" s="67">
        <v>0</v>
      </c>
      <c r="S126" s="67">
        <v>0</v>
      </c>
      <c r="T126" s="67">
        <v>0</v>
      </c>
      <c r="U126" s="67">
        <v>0</v>
      </c>
      <c r="V126" s="67">
        <v>0</v>
      </c>
    </row>
    <row r="127" spans="1:22" ht="22.9" customHeight="1">
      <c r="A127" s="21" t="s">
        <v>138</v>
      </c>
      <c r="B127" s="67">
        <v>0</v>
      </c>
      <c r="C127" s="67">
        <v>0</v>
      </c>
      <c r="D127" s="67">
        <v>0</v>
      </c>
      <c r="E127" s="67">
        <v>0</v>
      </c>
      <c r="F127" s="67">
        <v>0</v>
      </c>
      <c r="G127" s="67">
        <v>0</v>
      </c>
      <c r="H127" s="67">
        <v>0</v>
      </c>
      <c r="I127" s="67">
        <v>0</v>
      </c>
      <c r="J127" s="67">
        <v>0</v>
      </c>
      <c r="K127" s="67">
        <v>0</v>
      </c>
      <c r="L127" s="67">
        <v>0</v>
      </c>
      <c r="M127" s="67">
        <v>0</v>
      </c>
      <c r="N127" s="67">
        <v>0</v>
      </c>
      <c r="O127" s="67">
        <v>0</v>
      </c>
      <c r="P127" s="67">
        <v>0</v>
      </c>
      <c r="Q127" s="67">
        <v>0</v>
      </c>
      <c r="R127" s="67">
        <v>0</v>
      </c>
      <c r="S127" s="67">
        <v>0</v>
      </c>
      <c r="T127" s="67">
        <v>0</v>
      </c>
      <c r="U127" s="67">
        <v>0</v>
      </c>
      <c r="V127" s="67">
        <v>0</v>
      </c>
    </row>
    <row r="128" spans="1:22" ht="22.9" customHeight="1">
      <c r="A128" s="21" t="s">
        <v>696</v>
      </c>
      <c r="B128" s="67">
        <v>0</v>
      </c>
      <c r="C128" s="67">
        <v>0</v>
      </c>
      <c r="D128" s="67">
        <v>0</v>
      </c>
      <c r="E128" s="67">
        <v>0</v>
      </c>
      <c r="F128" s="67">
        <v>0</v>
      </c>
      <c r="G128" s="67">
        <v>0</v>
      </c>
      <c r="H128" s="67">
        <v>0</v>
      </c>
      <c r="I128" s="67">
        <v>0</v>
      </c>
      <c r="J128" s="67">
        <v>0</v>
      </c>
      <c r="K128" s="67">
        <v>0</v>
      </c>
      <c r="L128" s="67">
        <v>0</v>
      </c>
      <c r="M128" s="67">
        <v>0</v>
      </c>
      <c r="N128" s="67">
        <v>0</v>
      </c>
      <c r="O128" s="67">
        <v>0</v>
      </c>
      <c r="P128" s="67">
        <v>0</v>
      </c>
      <c r="Q128" s="67">
        <v>0</v>
      </c>
      <c r="R128" s="67">
        <v>0</v>
      </c>
      <c r="S128" s="67">
        <v>0</v>
      </c>
      <c r="T128" s="67">
        <v>0</v>
      </c>
      <c r="U128" s="67">
        <v>0</v>
      </c>
      <c r="V128" s="67">
        <v>0</v>
      </c>
    </row>
    <row r="129" spans="1:22" ht="22.9" customHeight="1">
      <c r="A129" s="21" t="s">
        <v>697</v>
      </c>
      <c r="B129" s="67">
        <v>0</v>
      </c>
      <c r="C129" s="67">
        <v>0</v>
      </c>
      <c r="D129" s="67">
        <v>0</v>
      </c>
      <c r="E129" s="67">
        <v>0</v>
      </c>
      <c r="F129" s="67">
        <v>0</v>
      </c>
      <c r="G129" s="67">
        <v>0</v>
      </c>
      <c r="H129" s="67">
        <v>0</v>
      </c>
      <c r="I129" s="67">
        <v>0</v>
      </c>
      <c r="J129" s="67">
        <v>0</v>
      </c>
      <c r="K129" s="67">
        <v>0</v>
      </c>
      <c r="L129" s="67">
        <v>0</v>
      </c>
      <c r="M129" s="67">
        <v>0</v>
      </c>
      <c r="N129" s="67">
        <v>0</v>
      </c>
      <c r="O129" s="67">
        <v>0</v>
      </c>
      <c r="P129" s="67">
        <v>0</v>
      </c>
      <c r="Q129" s="67">
        <v>0</v>
      </c>
      <c r="R129" s="67">
        <v>0</v>
      </c>
      <c r="S129" s="67">
        <v>0</v>
      </c>
      <c r="T129" s="67">
        <v>0</v>
      </c>
      <c r="U129" s="67">
        <v>0</v>
      </c>
      <c r="V129" s="67">
        <v>0</v>
      </c>
    </row>
    <row r="130" spans="1:22" ht="22.9" customHeight="1">
      <c r="A130" s="21" t="s">
        <v>139</v>
      </c>
      <c r="B130" s="67">
        <v>0</v>
      </c>
      <c r="C130" s="67">
        <v>0</v>
      </c>
      <c r="D130" s="67">
        <v>0</v>
      </c>
      <c r="E130" s="67">
        <v>0</v>
      </c>
      <c r="F130" s="67">
        <v>0</v>
      </c>
      <c r="G130" s="67">
        <v>0</v>
      </c>
      <c r="H130" s="67">
        <v>0</v>
      </c>
      <c r="I130" s="67">
        <v>0</v>
      </c>
      <c r="J130" s="67">
        <v>0</v>
      </c>
      <c r="K130" s="67">
        <v>0</v>
      </c>
      <c r="L130" s="67">
        <v>0</v>
      </c>
      <c r="M130" s="67">
        <v>0</v>
      </c>
      <c r="N130" s="67">
        <v>0</v>
      </c>
      <c r="O130" s="67">
        <v>0</v>
      </c>
      <c r="P130" s="67">
        <v>0</v>
      </c>
      <c r="Q130" s="67">
        <v>0</v>
      </c>
      <c r="R130" s="67">
        <v>0</v>
      </c>
      <c r="S130" s="67">
        <v>0</v>
      </c>
      <c r="T130" s="67">
        <v>0</v>
      </c>
      <c r="U130" s="67">
        <v>0</v>
      </c>
      <c r="V130" s="67">
        <v>0</v>
      </c>
    </row>
    <row r="131" spans="1:22" ht="22.9" customHeight="1">
      <c r="A131" s="21" t="s">
        <v>698</v>
      </c>
      <c r="B131" s="67">
        <v>0</v>
      </c>
      <c r="C131" s="67">
        <v>0</v>
      </c>
      <c r="D131" s="67">
        <v>0</v>
      </c>
      <c r="E131" s="67">
        <v>0</v>
      </c>
      <c r="F131" s="67">
        <v>0</v>
      </c>
      <c r="G131" s="67">
        <v>0</v>
      </c>
      <c r="H131" s="67">
        <v>0</v>
      </c>
      <c r="I131" s="67">
        <v>0</v>
      </c>
      <c r="J131" s="67">
        <v>0</v>
      </c>
      <c r="K131" s="67">
        <v>0</v>
      </c>
      <c r="L131" s="67">
        <v>0</v>
      </c>
      <c r="M131" s="67">
        <v>0</v>
      </c>
      <c r="N131" s="67">
        <v>0</v>
      </c>
      <c r="O131" s="67">
        <v>0</v>
      </c>
      <c r="P131" s="67">
        <v>0</v>
      </c>
      <c r="Q131" s="67">
        <v>0</v>
      </c>
      <c r="R131" s="67">
        <v>0</v>
      </c>
      <c r="S131" s="67">
        <v>0</v>
      </c>
      <c r="T131" s="67">
        <v>0</v>
      </c>
      <c r="U131" s="67">
        <v>0</v>
      </c>
      <c r="V131" s="67">
        <v>0</v>
      </c>
    </row>
    <row r="132" spans="1:22" ht="22.9" customHeight="1">
      <c r="A132" s="21" t="s">
        <v>140</v>
      </c>
      <c r="B132" s="67">
        <v>0</v>
      </c>
      <c r="C132" s="67">
        <v>134</v>
      </c>
      <c r="D132" s="67">
        <v>0</v>
      </c>
      <c r="E132" s="67">
        <v>0</v>
      </c>
      <c r="F132" s="67">
        <v>0</v>
      </c>
      <c r="G132" s="67">
        <v>0</v>
      </c>
      <c r="H132" s="67">
        <v>0</v>
      </c>
      <c r="I132" s="67">
        <v>0</v>
      </c>
      <c r="J132" s="67">
        <v>0</v>
      </c>
      <c r="K132" s="67">
        <v>0</v>
      </c>
      <c r="L132" s="67">
        <v>0</v>
      </c>
      <c r="M132" s="67">
        <v>0</v>
      </c>
      <c r="N132" s="67">
        <v>134</v>
      </c>
      <c r="O132" s="67">
        <v>0</v>
      </c>
      <c r="P132" s="67">
        <v>0</v>
      </c>
      <c r="Q132" s="67">
        <v>0</v>
      </c>
      <c r="R132" s="67">
        <v>0</v>
      </c>
      <c r="S132" s="67">
        <v>134</v>
      </c>
      <c r="T132" s="67">
        <v>134</v>
      </c>
      <c r="U132" s="67">
        <v>0</v>
      </c>
      <c r="V132" s="67">
        <v>0</v>
      </c>
    </row>
    <row r="133" spans="1:22" ht="22.9" customHeight="1">
      <c r="A133" s="21" t="s">
        <v>141</v>
      </c>
      <c r="B133" s="67">
        <v>0</v>
      </c>
      <c r="C133" s="67">
        <v>0</v>
      </c>
      <c r="D133" s="67">
        <v>0</v>
      </c>
      <c r="E133" s="67">
        <v>0</v>
      </c>
      <c r="F133" s="67">
        <v>0</v>
      </c>
      <c r="G133" s="67">
        <v>0</v>
      </c>
      <c r="H133" s="67">
        <v>0</v>
      </c>
      <c r="I133" s="67">
        <v>0</v>
      </c>
      <c r="J133" s="67">
        <v>0</v>
      </c>
      <c r="K133" s="67">
        <v>0</v>
      </c>
      <c r="L133" s="67">
        <v>0</v>
      </c>
      <c r="M133" s="67">
        <v>0</v>
      </c>
      <c r="N133" s="67">
        <v>0</v>
      </c>
      <c r="O133" s="67">
        <v>0</v>
      </c>
      <c r="P133" s="67">
        <v>0</v>
      </c>
      <c r="Q133" s="67">
        <v>0</v>
      </c>
      <c r="R133" s="67">
        <v>0</v>
      </c>
      <c r="S133" s="67">
        <v>0</v>
      </c>
      <c r="T133" s="67">
        <v>0</v>
      </c>
      <c r="U133" s="67">
        <v>0</v>
      </c>
      <c r="V133" s="67">
        <v>0</v>
      </c>
    </row>
    <row r="134" spans="1:22" ht="22.9" customHeight="1">
      <c r="A134" s="21" t="s">
        <v>142</v>
      </c>
      <c r="B134" s="67">
        <v>0</v>
      </c>
      <c r="C134" s="67">
        <v>0</v>
      </c>
      <c r="D134" s="67">
        <v>0</v>
      </c>
      <c r="E134" s="67">
        <v>0</v>
      </c>
      <c r="F134" s="67">
        <v>0</v>
      </c>
      <c r="G134" s="67">
        <v>0</v>
      </c>
      <c r="H134" s="67">
        <v>0</v>
      </c>
      <c r="I134" s="67">
        <v>0</v>
      </c>
      <c r="J134" s="67">
        <v>0</v>
      </c>
      <c r="K134" s="67">
        <v>0</v>
      </c>
      <c r="L134" s="67">
        <v>0</v>
      </c>
      <c r="M134" s="67">
        <v>0</v>
      </c>
      <c r="N134" s="67">
        <v>0</v>
      </c>
      <c r="O134" s="67">
        <v>0</v>
      </c>
      <c r="P134" s="67">
        <v>0</v>
      </c>
      <c r="Q134" s="67">
        <v>0</v>
      </c>
      <c r="R134" s="67">
        <v>0</v>
      </c>
      <c r="S134" s="67">
        <v>0</v>
      </c>
      <c r="T134" s="67">
        <v>0</v>
      </c>
      <c r="U134" s="67">
        <v>0</v>
      </c>
      <c r="V134" s="67">
        <v>0</v>
      </c>
    </row>
    <row r="135" spans="1:22" ht="22.9" customHeight="1">
      <c r="A135" s="21" t="s">
        <v>242</v>
      </c>
      <c r="B135" s="67">
        <v>0</v>
      </c>
      <c r="C135" s="67">
        <v>0</v>
      </c>
      <c r="D135" s="67">
        <v>0</v>
      </c>
      <c r="E135" s="67">
        <v>0</v>
      </c>
      <c r="F135" s="67">
        <v>0</v>
      </c>
      <c r="G135" s="67">
        <v>0</v>
      </c>
      <c r="H135" s="67">
        <v>0</v>
      </c>
      <c r="I135" s="67">
        <v>0</v>
      </c>
      <c r="J135" s="67">
        <v>0</v>
      </c>
      <c r="K135" s="67">
        <v>0</v>
      </c>
      <c r="L135" s="67">
        <v>0</v>
      </c>
      <c r="M135" s="67">
        <v>0</v>
      </c>
      <c r="N135" s="67">
        <v>0</v>
      </c>
      <c r="O135" s="67">
        <v>0</v>
      </c>
      <c r="P135" s="67">
        <v>0</v>
      </c>
      <c r="Q135" s="67">
        <v>0</v>
      </c>
      <c r="R135" s="67">
        <v>0</v>
      </c>
      <c r="S135" s="67">
        <v>0</v>
      </c>
      <c r="T135" s="67">
        <v>0</v>
      </c>
      <c r="U135" s="67">
        <v>0</v>
      </c>
      <c r="V135" s="67">
        <v>0</v>
      </c>
    </row>
    <row r="136" spans="1:22" ht="22.9" customHeight="1">
      <c r="A136" s="21" t="s">
        <v>454</v>
      </c>
      <c r="B136" s="67">
        <v>0</v>
      </c>
      <c r="C136" s="67">
        <v>0</v>
      </c>
      <c r="D136" s="67">
        <v>0</v>
      </c>
      <c r="E136" s="67">
        <v>0</v>
      </c>
      <c r="F136" s="67">
        <v>0</v>
      </c>
      <c r="G136" s="67">
        <v>0</v>
      </c>
      <c r="H136" s="67">
        <v>0</v>
      </c>
      <c r="I136" s="67">
        <v>0</v>
      </c>
      <c r="J136" s="67">
        <v>0</v>
      </c>
      <c r="K136" s="67">
        <v>0</v>
      </c>
      <c r="L136" s="67">
        <v>0</v>
      </c>
      <c r="M136" s="67">
        <v>0</v>
      </c>
      <c r="N136" s="67">
        <v>0</v>
      </c>
      <c r="O136" s="67">
        <v>0</v>
      </c>
      <c r="P136" s="67">
        <v>0</v>
      </c>
      <c r="Q136" s="67">
        <v>0</v>
      </c>
      <c r="R136" s="67">
        <v>0</v>
      </c>
      <c r="S136" s="67">
        <v>0</v>
      </c>
      <c r="T136" s="67">
        <v>0</v>
      </c>
      <c r="U136" s="67">
        <v>0</v>
      </c>
      <c r="V136" s="67">
        <v>0</v>
      </c>
    </row>
    <row r="137" spans="1:22" ht="22.9" customHeight="1">
      <c r="A137" s="21" t="s">
        <v>143</v>
      </c>
      <c r="B137" s="67">
        <v>0</v>
      </c>
      <c r="C137" s="67">
        <v>140</v>
      </c>
      <c r="D137" s="67">
        <v>0</v>
      </c>
      <c r="E137" s="67">
        <v>0</v>
      </c>
      <c r="F137" s="67">
        <v>0</v>
      </c>
      <c r="G137" s="67">
        <v>0</v>
      </c>
      <c r="H137" s="67">
        <v>0</v>
      </c>
      <c r="I137" s="67">
        <v>0</v>
      </c>
      <c r="J137" s="67">
        <v>0</v>
      </c>
      <c r="K137" s="67">
        <v>0</v>
      </c>
      <c r="L137" s="67">
        <v>0</v>
      </c>
      <c r="M137" s="67">
        <v>0</v>
      </c>
      <c r="N137" s="67">
        <v>140</v>
      </c>
      <c r="O137" s="67">
        <v>0</v>
      </c>
      <c r="P137" s="67">
        <v>0</v>
      </c>
      <c r="Q137" s="67">
        <v>0</v>
      </c>
      <c r="R137" s="67">
        <v>0</v>
      </c>
      <c r="S137" s="67">
        <v>140</v>
      </c>
      <c r="T137" s="67">
        <v>140</v>
      </c>
      <c r="U137" s="67">
        <v>0</v>
      </c>
      <c r="V137" s="67">
        <v>0</v>
      </c>
    </row>
    <row r="138" spans="1:22" ht="22.9" customHeight="1">
      <c r="A138" s="21" t="s">
        <v>219</v>
      </c>
      <c r="B138" s="67">
        <v>59950</v>
      </c>
      <c r="C138" s="67">
        <v>7202</v>
      </c>
      <c r="D138" s="67">
        <v>0</v>
      </c>
      <c r="E138" s="67">
        <v>4500</v>
      </c>
      <c r="F138" s="67">
        <v>0</v>
      </c>
      <c r="G138" s="67">
        <v>0</v>
      </c>
      <c r="H138" s="67">
        <v>418</v>
      </c>
      <c r="I138" s="67">
        <v>0</v>
      </c>
      <c r="J138" s="67">
        <v>0</v>
      </c>
      <c r="K138" s="67">
        <v>0</v>
      </c>
      <c r="L138" s="67">
        <v>-379</v>
      </c>
      <c r="M138" s="67">
        <v>0</v>
      </c>
      <c r="N138" s="67">
        <v>17581</v>
      </c>
      <c r="O138" s="67">
        <v>0</v>
      </c>
      <c r="P138" s="67">
        <v>-14918</v>
      </c>
      <c r="Q138" s="67">
        <v>0</v>
      </c>
      <c r="R138" s="67">
        <v>0</v>
      </c>
      <c r="S138" s="67">
        <v>67152</v>
      </c>
      <c r="T138" s="67">
        <v>67152</v>
      </c>
      <c r="U138" s="67">
        <v>0</v>
      </c>
      <c r="V138" s="67">
        <v>0</v>
      </c>
    </row>
    <row r="139" spans="1:22" ht="22.9" customHeight="1">
      <c r="A139" s="21" t="s">
        <v>144</v>
      </c>
      <c r="B139" s="67">
        <v>933</v>
      </c>
      <c r="C139" s="67">
        <v>14</v>
      </c>
      <c r="D139" s="67">
        <v>0</v>
      </c>
      <c r="E139" s="67">
        <v>0</v>
      </c>
      <c r="F139" s="67">
        <v>0</v>
      </c>
      <c r="G139" s="67">
        <v>0</v>
      </c>
      <c r="H139" s="67">
        <v>0</v>
      </c>
      <c r="I139" s="67">
        <v>0</v>
      </c>
      <c r="J139" s="67">
        <v>0</v>
      </c>
      <c r="K139" s="67">
        <v>0</v>
      </c>
      <c r="L139" s="67">
        <v>0</v>
      </c>
      <c r="M139" s="67">
        <v>0</v>
      </c>
      <c r="N139" s="67">
        <v>14</v>
      </c>
      <c r="O139" s="67">
        <v>0</v>
      </c>
      <c r="P139" s="67">
        <v>0</v>
      </c>
      <c r="Q139" s="67">
        <v>0</v>
      </c>
      <c r="R139" s="67">
        <v>0</v>
      </c>
      <c r="S139" s="67">
        <v>947</v>
      </c>
      <c r="T139" s="67">
        <v>947</v>
      </c>
      <c r="U139" s="67">
        <v>0</v>
      </c>
      <c r="V139" s="67">
        <v>0</v>
      </c>
    </row>
    <row r="140" spans="1:22" ht="22.9" customHeight="1">
      <c r="A140" s="21" t="s">
        <v>145</v>
      </c>
      <c r="B140" s="67">
        <v>0</v>
      </c>
      <c r="C140" s="67">
        <v>0</v>
      </c>
      <c r="D140" s="67">
        <v>0</v>
      </c>
      <c r="E140" s="67">
        <v>0</v>
      </c>
      <c r="F140" s="67">
        <v>0</v>
      </c>
      <c r="G140" s="67">
        <v>0</v>
      </c>
      <c r="H140" s="67">
        <v>0</v>
      </c>
      <c r="I140" s="67">
        <v>0</v>
      </c>
      <c r="J140" s="67">
        <v>0</v>
      </c>
      <c r="K140" s="67">
        <v>0</v>
      </c>
      <c r="L140" s="67">
        <v>0</v>
      </c>
      <c r="M140" s="67">
        <v>0</v>
      </c>
      <c r="N140" s="67">
        <v>0</v>
      </c>
      <c r="O140" s="67">
        <v>0</v>
      </c>
      <c r="P140" s="67">
        <v>0</v>
      </c>
      <c r="Q140" s="67">
        <v>0</v>
      </c>
      <c r="R140" s="67">
        <v>0</v>
      </c>
      <c r="S140" s="67">
        <v>0</v>
      </c>
      <c r="T140" s="67">
        <v>0</v>
      </c>
      <c r="U140" s="67">
        <v>0</v>
      </c>
      <c r="V140" s="67">
        <v>0</v>
      </c>
    </row>
    <row r="141" spans="1:22" ht="22.9" customHeight="1">
      <c r="A141" s="21" t="s">
        <v>146</v>
      </c>
      <c r="B141" s="67">
        <v>54591</v>
      </c>
      <c r="C141" s="67">
        <v>4685</v>
      </c>
      <c r="D141" s="67">
        <v>0</v>
      </c>
      <c r="E141" s="67">
        <v>4500</v>
      </c>
      <c r="F141" s="67">
        <v>0</v>
      </c>
      <c r="G141" s="67">
        <v>0</v>
      </c>
      <c r="H141" s="67">
        <v>418</v>
      </c>
      <c r="I141" s="67">
        <v>0</v>
      </c>
      <c r="J141" s="67">
        <v>0</v>
      </c>
      <c r="K141" s="67">
        <v>0</v>
      </c>
      <c r="L141" s="67">
        <v>-379</v>
      </c>
      <c r="M141" s="67">
        <v>0</v>
      </c>
      <c r="N141" s="67">
        <v>15064</v>
      </c>
      <c r="O141" s="67">
        <v>0</v>
      </c>
      <c r="P141" s="67">
        <v>-14918</v>
      </c>
      <c r="Q141" s="67">
        <v>0</v>
      </c>
      <c r="R141" s="67">
        <v>0</v>
      </c>
      <c r="S141" s="67">
        <v>59276</v>
      </c>
      <c r="T141" s="67">
        <v>59276</v>
      </c>
      <c r="U141" s="67">
        <v>0</v>
      </c>
      <c r="V141" s="67">
        <v>0</v>
      </c>
    </row>
    <row r="142" spans="1:22" ht="22.9" customHeight="1">
      <c r="A142" s="21" t="s">
        <v>503</v>
      </c>
      <c r="B142" s="67">
        <v>1426</v>
      </c>
      <c r="C142" s="67">
        <v>1586</v>
      </c>
      <c r="D142" s="67">
        <v>0</v>
      </c>
      <c r="E142" s="67">
        <v>0</v>
      </c>
      <c r="F142" s="67">
        <v>0</v>
      </c>
      <c r="G142" s="67">
        <v>0</v>
      </c>
      <c r="H142" s="67">
        <v>0</v>
      </c>
      <c r="I142" s="67">
        <v>0</v>
      </c>
      <c r="J142" s="67">
        <v>0</v>
      </c>
      <c r="K142" s="67">
        <v>0</v>
      </c>
      <c r="L142" s="67">
        <v>0</v>
      </c>
      <c r="M142" s="67">
        <v>0</v>
      </c>
      <c r="N142" s="67">
        <v>1586</v>
      </c>
      <c r="O142" s="67">
        <v>0</v>
      </c>
      <c r="P142" s="67">
        <v>0</v>
      </c>
      <c r="Q142" s="67">
        <v>0</v>
      </c>
      <c r="R142" s="67">
        <v>0</v>
      </c>
      <c r="S142" s="67">
        <v>3012</v>
      </c>
      <c r="T142" s="67">
        <v>3012</v>
      </c>
      <c r="U142" s="67">
        <v>0</v>
      </c>
      <c r="V142" s="67">
        <v>0</v>
      </c>
    </row>
    <row r="143" spans="1:22" ht="22.9" customHeight="1">
      <c r="A143" s="21" t="s">
        <v>147</v>
      </c>
      <c r="B143" s="67">
        <v>0</v>
      </c>
      <c r="C143" s="67">
        <v>0</v>
      </c>
      <c r="D143" s="67">
        <v>0</v>
      </c>
      <c r="E143" s="67">
        <v>0</v>
      </c>
      <c r="F143" s="67">
        <v>0</v>
      </c>
      <c r="G143" s="67">
        <v>0</v>
      </c>
      <c r="H143" s="67">
        <v>0</v>
      </c>
      <c r="I143" s="67">
        <v>0</v>
      </c>
      <c r="J143" s="67">
        <v>0</v>
      </c>
      <c r="K143" s="67">
        <v>0</v>
      </c>
      <c r="L143" s="67">
        <v>0</v>
      </c>
      <c r="M143" s="67">
        <v>0</v>
      </c>
      <c r="N143" s="67">
        <v>0</v>
      </c>
      <c r="O143" s="67">
        <v>0</v>
      </c>
      <c r="P143" s="67">
        <v>0</v>
      </c>
      <c r="Q143" s="67">
        <v>0</v>
      </c>
      <c r="R143" s="67">
        <v>0</v>
      </c>
      <c r="S143" s="67">
        <v>0</v>
      </c>
      <c r="T143" s="67">
        <v>0</v>
      </c>
      <c r="U143" s="67">
        <v>0</v>
      </c>
      <c r="V143" s="67">
        <v>0</v>
      </c>
    </row>
    <row r="144" spans="1:22" ht="22.9" customHeight="1">
      <c r="A144" s="21" t="s">
        <v>220</v>
      </c>
      <c r="B144" s="67">
        <v>3000</v>
      </c>
      <c r="C144" s="67">
        <v>917</v>
      </c>
      <c r="D144" s="67">
        <v>0</v>
      </c>
      <c r="E144" s="67">
        <v>0</v>
      </c>
      <c r="F144" s="67">
        <v>0</v>
      </c>
      <c r="G144" s="67">
        <v>0</v>
      </c>
      <c r="H144" s="67">
        <v>0</v>
      </c>
      <c r="I144" s="67">
        <v>0</v>
      </c>
      <c r="J144" s="67">
        <v>0</v>
      </c>
      <c r="K144" s="67">
        <v>0</v>
      </c>
      <c r="L144" s="67">
        <v>0</v>
      </c>
      <c r="M144" s="67">
        <v>0</v>
      </c>
      <c r="N144" s="67">
        <v>917</v>
      </c>
      <c r="O144" s="67">
        <v>0</v>
      </c>
      <c r="P144" s="67">
        <v>0</v>
      </c>
      <c r="Q144" s="67">
        <v>0</v>
      </c>
      <c r="R144" s="67">
        <v>0</v>
      </c>
      <c r="S144" s="67">
        <v>3917</v>
      </c>
      <c r="T144" s="67">
        <v>3917</v>
      </c>
      <c r="U144" s="67">
        <v>0</v>
      </c>
      <c r="V144" s="67">
        <v>0</v>
      </c>
    </row>
    <row r="145" spans="1:22" ht="22.9" customHeight="1">
      <c r="A145" s="21" t="s">
        <v>221</v>
      </c>
      <c r="B145" s="67">
        <v>4201</v>
      </c>
      <c r="C145" s="67">
        <v>2785</v>
      </c>
      <c r="D145" s="67">
        <v>0</v>
      </c>
      <c r="E145" s="67">
        <v>0</v>
      </c>
      <c r="F145" s="67">
        <v>2058</v>
      </c>
      <c r="G145" s="67">
        <v>9</v>
      </c>
      <c r="H145" s="67">
        <v>0</v>
      </c>
      <c r="I145" s="67">
        <v>0</v>
      </c>
      <c r="J145" s="67">
        <v>0</v>
      </c>
      <c r="K145" s="67">
        <v>0</v>
      </c>
      <c r="L145" s="67">
        <v>0</v>
      </c>
      <c r="M145" s="67">
        <v>0</v>
      </c>
      <c r="N145" s="67">
        <v>718</v>
      </c>
      <c r="O145" s="67">
        <v>0</v>
      </c>
      <c r="P145" s="67">
        <v>0</v>
      </c>
      <c r="Q145" s="67">
        <v>0</v>
      </c>
      <c r="R145" s="67">
        <v>0</v>
      </c>
      <c r="S145" s="67">
        <v>6986</v>
      </c>
      <c r="T145" s="67">
        <v>6928</v>
      </c>
      <c r="U145" s="67">
        <v>58</v>
      </c>
      <c r="V145" s="67">
        <v>58</v>
      </c>
    </row>
    <row r="146" spans="1:22" ht="22.9" customHeight="1">
      <c r="A146" s="21" t="s">
        <v>699</v>
      </c>
      <c r="B146" s="67">
        <v>0</v>
      </c>
      <c r="C146" s="67">
        <v>0</v>
      </c>
      <c r="D146" s="67">
        <v>0</v>
      </c>
      <c r="E146" s="67">
        <v>0</v>
      </c>
      <c r="F146" s="67">
        <v>0</v>
      </c>
      <c r="G146" s="67">
        <v>0</v>
      </c>
      <c r="H146" s="67">
        <v>0</v>
      </c>
      <c r="I146" s="67">
        <v>0</v>
      </c>
      <c r="J146" s="67">
        <v>0</v>
      </c>
      <c r="K146" s="67">
        <v>0</v>
      </c>
      <c r="L146" s="67">
        <v>0</v>
      </c>
      <c r="M146" s="67">
        <v>0</v>
      </c>
      <c r="N146" s="67">
        <v>0</v>
      </c>
      <c r="O146" s="67">
        <v>0</v>
      </c>
      <c r="P146" s="67">
        <v>0</v>
      </c>
      <c r="Q146" s="67">
        <v>0</v>
      </c>
      <c r="R146" s="67">
        <v>0</v>
      </c>
      <c r="S146" s="67">
        <v>0</v>
      </c>
      <c r="T146" s="67">
        <v>0</v>
      </c>
      <c r="U146" s="67">
        <v>0</v>
      </c>
      <c r="V146" s="67">
        <v>0</v>
      </c>
    </row>
    <row r="147" spans="1:22" ht="22.9" customHeight="1">
      <c r="A147" s="21" t="s">
        <v>504</v>
      </c>
      <c r="B147" s="67">
        <v>0</v>
      </c>
      <c r="C147" s="67">
        <v>98</v>
      </c>
      <c r="D147" s="67">
        <v>0</v>
      </c>
      <c r="E147" s="67">
        <v>0</v>
      </c>
      <c r="F147" s="67">
        <v>0</v>
      </c>
      <c r="G147" s="67">
        <v>9</v>
      </c>
      <c r="H147" s="67">
        <v>0</v>
      </c>
      <c r="I147" s="67">
        <v>0</v>
      </c>
      <c r="J147" s="67">
        <v>0</v>
      </c>
      <c r="K147" s="67">
        <v>0</v>
      </c>
      <c r="L147" s="67">
        <v>0</v>
      </c>
      <c r="M147" s="67">
        <v>0</v>
      </c>
      <c r="N147" s="67">
        <v>89</v>
      </c>
      <c r="O147" s="67">
        <v>0</v>
      </c>
      <c r="P147" s="67">
        <v>0</v>
      </c>
      <c r="Q147" s="67">
        <v>0</v>
      </c>
      <c r="R147" s="67">
        <v>0</v>
      </c>
      <c r="S147" s="67">
        <v>98</v>
      </c>
      <c r="T147" s="67">
        <v>40</v>
      </c>
      <c r="U147" s="67">
        <v>58</v>
      </c>
      <c r="V147" s="67">
        <v>58</v>
      </c>
    </row>
    <row r="148" spans="1:22" ht="22.9" customHeight="1">
      <c r="A148" s="21" t="s">
        <v>149</v>
      </c>
      <c r="B148" s="67">
        <v>4201</v>
      </c>
      <c r="C148" s="67">
        <v>2197</v>
      </c>
      <c r="D148" s="67">
        <v>0</v>
      </c>
      <c r="E148" s="67">
        <v>0</v>
      </c>
      <c r="F148" s="67">
        <v>2058</v>
      </c>
      <c r="G148" s="67">
        <v>0</v>
      </c>
      <c r="H148" s="67">
        <v>0</v>
      </c>
      <c r="I148" s="67">
        <v>0</v>
      </c>
      <c r="J148" s="67">
        <v>0</v>
      </c>
      <c r="K148" s="67">
        <v>0</v>
      </c>
      <c r="L148" s="67">
        <v>0</v>
      </c>
      <c r="M148" s="67">
        <v>0</v>
      </c>
      <c r="N148" s="67">
        <v>139</v>
      </c>
      <c r="O148" s="67">
        <v>0</v>
      </c>
      <c r="P148" s="67">
        <v>0</v>
      </c>
      <c r="Q148" s="67">
        <v>0</v>
      </c>
      <c r="R148" s="67">
        <v>0</v>
      </c>
      <c r="S148" s="67">
        <v>6398</v>
      </c>
      <c r="T148" s="67">
        <v>6398</v>
      </c>
      <c r="U148" s="67">
        <v>0</v>
      </c>
      <c r="V148" s="67">
        <v>0</v>
      </c>
    </row>
    <row r="149" spans="1:22" ht="22.9" customHeight="1">
      <c r="A149" s="21" t="s">
        <v>150</v>
      </c>
      <c r="B149" s="67">
        <v>0</v>
      </c>
      <c r="C149" s="67">
        <v>490</v>
      </c>
      <c r="D149" s="67">
        <v>0</v>
      </c>
      <c r="E149" s="67">
        <v>0</v>
      </c>
      <c r="F149" s="67">
        <v>0</v>
      </c>
      <c r="G149" s="67">
        <v>0</v>
      </c>
      <c r="H149" s="67">
        <v>0</v>
      </c>
      <c r="I149" s="67">
        <v>0</v>
      </c>
      <c r="J149" s="67">
        <v>0</v>
      </c>
      <c r="K149" s="67">
        <v>0</v>
      </c>
      <c r="L149" s="67">
        <v>0</v>
      </c>
      <c r="M149" s="67">
        <v>0</v>
      </c>
      <c r="N149" s="67">
        <v>490</v>
      </c>
      <c r="O149" s="67">
        <v>0</v>
      </c>
      <c r="P149" s="67">
        <v>0</v>
      </c>
      <c r="Q149" s="67">
        <v>0</v>
      </c>
      <c r="R149" s="67">
        <v>0</v>
      </c>
      <c r="S149" s="67">
        <v>490</v>
      </c>
      <c r="T149" s="67">
        <v>490</v>
      </c>
      <c r="U149" s="67">
        <v>0</v>
      </c>
      <c r="V149" s="67">
        <v>0</v>
      </c>
    </row>
    <row r="150" spans="1:22" ht="22.9" customHeight="1">
      <c r="A150" s="21" t="s">
        <v>700</v>
      </c>
      <c r="B150" s="67">
        <v>0</v>
      </c>
      <c r="C150" s="67">
        <v>0</v>
      </c>
      <c r="D150" s="67">
        <v>0</v>
      </c>
      <c r="E150" s="67">
        <v>0</v>
      </c>
      <c r="F150" s="67">
        <v>0</v>
      </c>
      <c r="G150" s="67">
        <v>0</v>
      </c>
      <c r="H150" s="67">
        <v>0</v>
      </c>
      <c r="I150" s="67">
        <v>0</v>
      </c>
      <c r="J150" s="67">
        <v>0</v>
      </c>
      <c r="K150" s="67">
        <v>0</v>
      </c>
      <c r="L150" s="67">
        <v>0</v>
      </c>
      <c r="M150" s="67">
        <v>0</v>
      </c>
      <c r="N150" s="67">
        <v>0</v>
      </c>
      <c r="O150" s="67">
        <v>0</v>
      </c>
      <c r="P150" s="67">
        <v>0</v>
      </c>
      <c r="Q150" s="67">
        <v>0</v>
      </c>
      <c r="R150" s="67">
        <v>0</v>
      </c>
      <c r="S150" s="67">
        <v>0</v>
      </c>
      <c r="T150" s="67">
        <v>0</v>
      </c>
      <c r="U150" s="67">
        <v>0</v>
      </c>
      <c r="V150" s="67">
        <v>0</v>
      </c>
    </row>
    <row r="151" spans="1:22" ht="22.9" customHeight="1">
      <c r="A151" s="21" t="s">
        <v>283</v>
      </c>
      <c r="B151" s="67">
        <v>0</v>
      </c>
      <c r="C151" s="67">
        <v>0</v>
      </c>
      <c r="D151" s="67">
        <v>0</v>
      </c>
      <c r="E151" s="67">
        <v>0</v>
      </c>
      <c r="F151" s="67">
        <v>0</v>
      </c>
      <c r="G151" s="67">
        <v>0</v>
      </c>
      <c r="H151" s="67">
        <v>0</v>
      </c>
      <c r="I151" s="67">
        <v>0</v>
      </c>
      <c r="J151" s="67">
        <v>0</v>
      </c>
      <c r="K151" s="67">
        <v>0</v>
      </c>
      <c r="L151" s="67">
        <v>0</v>
      </c>
      <c r="M151" s="67">
        <v>0</v>
      </c>
      <c r="N151" s="67">
        <v>0</v>
      </c>
      <c r="O151" s="67">
        <v>0</v>
      </c>
      <c r="P151" s="67">
        <v>0</v>
      </c>
      <c r="Q151" s="67">
        <v>0</v>
      </c>
      <c r="R151" s="67">
        <v>0</v>
      </c>
      <c r="S151" s="67">
        <v>0</v>
      </c>
      <c r="T151" s="67">
        <v>0</v>
      </c>
      <c r="U151" s="67">
        <v>0</v>
      </c>
      <c r="V151" s="67">
        <v>0</v>
      </c>
    </row>
    <row r="152" spans="1:22" ht="22.9" customHeight="1">
      <c r="A152" s="21" t="s">
        <v>243</v>
      </c>
      <c r="B152" s="67">
        <v>0</v>
      </c>
      <c r="C152" s="67">
        <v>0</v>
      </c>
      <c r="D152" s="67">
        <v>0</v>
      </c>
      <c r="E152" s="67">
        <v>0</v>
      </c>
      <c r="F152" s="67">
        <v>0</v>
      </c>
      <c r="G152" s="67">
        <v>0</v>
      </c>
      <c r="H152" s="67">
        <v>0</v>
      </c>
      <c r="I152" s="67">
        <v>0</v>
      </c>
      <c r="J152" s="67">
        <v>0</v>
      </c>
      <c r="K152" s="67">
        <v>0</v>
      </c>
      <c r="L152" s="67">
        <v>0</v>
      </c>
      <c r="M152" s="67">
        <v>0</v>
      </c>
      <c r="N152" s="67">
        <v>0</v>
      </c>
      <c r="O152" s="67">
        <v>0</v>
      </c>
      <c r="P152" s="67">
        <v>0</v>
      </c>
      <c r="Q152" s="67">
        <v>0</v>
      </c>
      <c r="R152" s="67">
        <v>0</v>
      </c>
      <c r="S152" s="67">
        <v>0</v>
      </c>
      <c r="T152" s="67">
        <v>0</v>
      </c>
      <c r="U152" s="67">
        <v>0</v>
      </c>
      <c r="V152" s="67">
        <v>0</v>
      </c>
    </row>
    <row r="153" spans="1:22" ht="22.9" customHeight="1">
      <c r="A153" s="21" t="s">
        <v>222</v>
      </c>
      <c r="B153" s="67">
        <v>0</v>
      </c>
      <c r="C153" s="67">
        <v>0</v>
      </c>
      <c r="D153" s="67">
        <v>0</v>
      </c>
      <c r="E153" s="67">
        <v>0</v>
      </c>
      <c r="F153" s="67">
        <v>0</v>
      </c>
      <c r="G153" s="67">
        <v>0</v>
      </c>
      <c r="H153" s="67">
        <v>0</v>
      </c>
      <c r="I153" s="67">
        <v>0</v>
      </c>
      <c r="J153" s="67">
        <v>0</v>
      </c>
      <c r="K153" s="67">
        <v>0</v>
      </c>
      <c r="L153" s="67">
        <v>0</v>
      </c>
      <c r="M153" s="67">
        <v>0</v>
      </c>
      <c r="N153" s="67">
        <v>0</v>
      </c>
      <c r="O153" s="67">
        <v>0</v>
      </c>
      <c r="P153" s="67">
        <v>0</v>
      </c>
      <c r="Q153" s="67">
        <v>0</v>
      </c>
      <c r="R153" s="67">
        <v>0</v>
      </c>
      <c r="S153" s="67">
        <v>0</v>
      </c>
      <c r="T153" s="67">
        <v>0</v>
      </c>
      <c r="U153" s="67">
        <v>0</v>
      </c>
      <c r="V153" s="67">
        <v>0</v>
      </c>
    </row>
    <row r="154" spans="1:22" ht="22.9" customHeight="1">
      <c r="A154" s="21" t="s">
        <v>223</v>
      </c>
      <c r="B154" s="67">
        <v>0</v>
      </c>
      <c r="C154" s="67">
        <v>0</v>
      </c>
      <c r="D154" s="67">
        <v>0</v>
      </c>
      <c r="E154" s="67">
        <v>0</v>
      </c>
      <c r="F154" s="67">
        <v>0</v>
      </c>
      <c r="G154" s="67">
        <v>0</v>
      </c>
      <c r="H154" s="67">
        <v>0</v>
      </c>
      <c r="I154" s="67">
        <v>0</v>
      </c>
      <c r="J154" s="67">
        <v>0</v>
      </c>
      <c r="K154" s="67">
        <v>0</v>
      </c>
      <c r="L154" s="67">
        <v>0</v>
      </c>
      <c r="M154" s="67">
        <v>0</v>
      </c>
      <c r="N154" s="67">
        <v>0</v>
      </c>
      <c r="O154" s="67">
        <v>0</v>
      </c>
      <c r="P154" s="67">
        <v>0</v>
      </c>
      <c r="Q154" s="67">
        <v>0</v>
      </c>
      <c r="R154" s="67">
        <v>0</v>
      </c>
      <c r="S154" s="67">
        <v>0</v>
      </c>
      <c r="T154" s="67">
        <v>0</v>
      </c>
      <c r="U154" s="67">
        <v>0</v>
      </c>
      <c r="V154" s="67">
        <v>0</v>
      </c>
    </row>
    <row r="155" spans="1:22" ht="22.9" customHeight="1">
      <c r="A155" s="21" t="s">
        <v>20</v>
      </c>
      <c r="B155" s="67">
        <v>0</v>
      </c>
      <c r="C155" s="67">
        <v>0</v>
      </c>
      <c r="D155" s="67">
        <v>0</v>
      </c>
      <c r="E155" s="67">
        <v>0</v>
      </c>
      <c r="F155" s="67">
        <v>0</v>
      </c>
      <c r="G155" s="67">
        <v>0</v>
      </c>
      <c r="H155" s="67">
        <v>0</v>
      </c>
      <c r="I155" s="67">
        <v>0</v>
      </c>
      <c r="J155" s="67">
        <v>0</v>
      </c>
      <c r="K155" s="67">
        <v>0</v>
      </c>
      <c r="L155" s="67">
        <v>0</v>
      </c>
      <c r="M155" s="67">
        <v>0</v>
      </c>
      <c r="N155" s="67">
        <v>0</v>
      </c>
      <c r="O155" s="67">
        <v>0</v>
      </c>
      <c r="P155" s="67">
        <v>0</v>
      </c>
      <c r="Q155" s="67">
        <v>0</v>
      </c>
      <c r="R155" s="67">
        <v>0</v>
      </c>
      <c r="S155" s="67">
        <v>0</v>
      </c>
      <c r="T155" s="67">
        <v>0</v>
      </c>
      <c r="U155" s="67">
        <v>0</v>
      </c>
      <c r="V155" s="67">
        <v>0</v>
      </c>
    </row>
    <row r="156" spans="1:22" ht="22.9" customHeight="1">
      <c r="A156" s="21" t="s">
        <v>151</v>
      </c>
      <c r="B156" s="67">
        <v>0</v>
      </c>
      <c r="C156" s="67">
        <v>0</v>
      </c>
      <c r="D156" s="67">
        <v>0</v>
      </c>
      <c r="E156" s="67">
        <v>0</v>
      </c>
      <c r="F156" s="67">
        <v>0</v>
      </c>
      <c r="G156" s="67">
        <v>0</v>
      </c>
      <c r="H156" s="67">
        <v>0</v>
      </c>
      <c r="I156" s="67">
        <v>0</v>
      </c>
      <c r="J156" s="67">
        <v>0</v>
      </c>
      <c r="K156" s="67">
        <v>0</v>
      </c>
      <c r="L156" s="67">
        <v>0</v>
      </c>
      <c r="M156" s="67">
        <v>0</v>
      </c>
      <c r="N156" s="67">
        <v>0</v>
      </c>
      <c r="O156" s="67">
        <v>0</v>
      </c>
      <c r="P156" s="67">
        <v>0</v>
      </c>
      <c r="Q156" s="67">
        <v>0</v>
      </c>
      <c r="R156" s="67">
        <v>0</v>
      </c>
      <c r="S156" s="67">
        <v>0</v>
      </c>
      <c r="T156" s="67">
        <v>0</v>
      </c>
      <c r="U156" s="67">
        <v>0</v>
      </c>
      <c r="V156" s="67">
        <v>0</v>
      </c>
    </row>
    <row r="157" spans="1:22" ht="22.9" customHeight="1">
      <c r="A157" s="21" t="s">
        <v>152</v>
      </c>
      <c r="B157" s="67">
        <v>0</v>
      </c>
      <c r="C157" s="67">
        <v>0</v>
      </c>
      <c r="D157" s="67">
        <v>0</v>
      </c>
      <c r="E157" s="67">
        <v>0</v>
      </c>
      <c r="F157" s="67">
        <v>0</v>
      </c>
      <c r="G157" s="67">
        <v>0</v>
      </c>
      <c r="H157" s="67">
        <v>0</v>
      </c>
      <c r="I157" s="67">
        <v>0</v>
      </c>
      <c r="J157" s="67">
        <v>0</v>
      </c>
      <c r="K157" s="67">
        <v>0</v>
      </c>
      <c r="L157" s="67">
        <v>0</v>
      </c>
      <c r="M157" s="67">
        <v>0</v>
      </c>
      <c r="N157" s="67">
        <v>0</v>
      </c>
      <c r="O157" s="67">
        <v>0</v>
      </c>
      <c r="P157" s="67">
        <v>0</v>
      </c>
      <c r="Q157" s="67">
        <v>0</v>
      </c>
      <c r="R157" s="67">
        <v>0</v>
      </c>
      <c r="S157" s="67">
        <v>0</v>
      </c>
      <c r="T157" s="67">
        <v>0</v>
      </c>
      <c r="U157" s="67">
        <v>0</v>
      </c>
      <c r="V157" s="67">
        <v>0</v>
      </c>
    </row>
    <row r="158" spans="1:22" ht="22.9" customHeight="1">
      <c r="A158" s="21" t="s">
        <v>284</v>
      </c>
      <c r="B158" s="67">
        <v>0</v>
      </c>
      <c r="C158" s="67">
        <v>0</v>
      </c>
      <c r="D158" s="67">
        <v>0</v>
      </c>
      <c r="E158" s="67">
        <v>0</v>
      </c>
      <c r="F158" s="67">
        <v>0</v>
      </c>
      <c r="G158" s="67">
        <v>0</v>
      </c>
      <c r="H158" s="67">
        <v>0</v>
      </c>
      <c r="I158" s="67">
        <v>0</v>
      </c>
      <c r="J158" s="67">
        <v>0</v>
      </c>
      <c r="K158" s="67">
        <v>0</v>
      </c>
      <c r="L158" s="67">
        <v>0</v>
      </c>
      <c r="M158" s="67">
        <v>0</v>
      </c>
      <c r="N158" s="67">
        <v>0</v>
      </c>
      <c r="O158" s="67">
        <v>0</v>
      </c>
      <c r="P158" s="67">
        <v>0</v>
      </c>
      <c r="Q158" s="67">
        <v>0</v>
      </c>
      <c r="R158" s="67">
        <v>0</v>
      </c>
      <c r="S158" s="67">
        <v>0</v>
      </c>
      <c r="T158" s="67">
        <v>0</v>
      </c>
      <c r="U158" s="67">
        <v>0</v>
      </c>
      <c r="V158" s="67">
        <v>0</v>
      </c>
    </row>
    <row r="159" spans="1:22" ht="22.9" customHeight="1">
      <c r="A159" s="21" t="s">
        <v>153</v>
      </c>
      <c r="B159" s="67">
        <v>0</v>
      </c>
      <c r="C159" s="67">
        <v>0</v>
      </c>
      <c r="D159" s="67">
        <v>0</v>
      </c>
      <c r="E159" s="67">
        <v>0</v>
      </c>
      <c r="F159" s="67">
        <v>0</v>
      </c>
      <c r="G159" s="67">
        <v>0</v>
      </c>
      <c r="H159" s="67">
        <v>0</v>
      </c>
      <c r="I159" s="67">
        <v>0</v>
      </c>
      <c r="J159" s="67">
        <v>0</v>
      </c>
      <c r="K159" s="67">
        <v>0</v>
      </c>
      <c r="L159" s="67">
        <v>0</v>
      </c>
      <c r="M159" s="67">
        <v>0</v>
      </c>
      <c r="N159" s="67">
        <v>0</v>
      </c>
      <c r="O159" s="67">
        <v>0</v>
      </c>
      <c r="P159" s="67">
        <v>0</v>
      </c>
      <c r="Q159" s="67">
        <v>0</v>
      </c>
      <c r="R159" s="67">
        <v>0</v>
      </c>
      <c r="S159" s="67">
        <v>0</v>
      </c>
      <c r="T159" s="67">
        <v>0</v>
      </c>
      <c r="U159" s="67">
        <v>0</v>
      </c>
      <c r="V159" s="67">
        <v>0</v>
      </c>
    </row>
    <row r="160" spans="1:22" ht="22.9" customHeight="1">
      <c r="A160" s="21" t="s">
        <v>154</v>
      </c>
      <c r="B160" s="67">
        <v>0</v>
      </c>
      <c r="C160" s="67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</row>
    <row r="161" spans="1:22" ht="22.9" customHeight="1">
      <c r="A161" s="21" t="s">
        <v>701</v>
      </c>
      <c r="B161" s="67">
        <v>0</v>
      </c>
      <c r="C161" s="67">
        <v>0</v>
      </c>
      <c r="D161" s="67">
        <v>0</v>
      </c>
      <c r="E161" s="67">
        <v>0</v>
      </c>
      <c r="F161" s="67">
        <v>0</v>
      </c>
      <c r="G161" s="67">
        <v>0</v>
      </c>
      <c r="H161" s="67">
        <v>0</v>
      </c>
      <c r="I161" s="67">
        <v>0</v>
      </c>
      <c r="J161" s="67">
        <v>0</v>
      </c>
      <c r="K161" s="67">
        <v>0</v>
      </c>
      <c r="L161" s="67">
        <v>0</v>
      </c>
      <c r="M161" s="67">
        <v>0</v>
      </c>
      <c r="N161" s="67">
        <v>0</v>
      </c>
      <c r="O161" s="67">
        <v>0</v>
      </c>
      <c r="P161" s="67">
        <v>0</v>
      </c>
      <c r="Q161" s="67">
        <v>0</v>
      </c>
      <c r="R161" s="67">
        <v>0</v>
      </c>
      <c r="S161" s="67">
        <v>0</v>
      </c>
      <c r="T161" s="67">
        <v>0</v>
      </c>
      <c r="U161" s="67">
        <v>0</v>
      </c>
      <c r="V161" s="67">
        <v>0</v>
      </c>
    </row>
    <row r="162" spans="1:22" ht="22.9" customHeight="1">
      <c r="A162" s="21" t="s">
        <v>702</v>
      </c>
      <c r="B162" s="67">
        <v>3606</v>
      </c>
      <c r="C162" s="67">
        <v>-1703</v>
      </c>
      <c r="D162" s="67">
        <v>0</v>
      </c>
      <c r="E162" s="67">
        <v>0</v>
      </c>
      <c r="F162" s="67">
        <v>1403</v>
      </c>
      <c r="G162" s="67">
        <v>0</v>
      </c>
      <c r="H162" s="67">
        <v>0</v>
      </c>
      <c r="I162" s="67">
        <v>0</v>
      </c>
      <c r="J162" s="67">
        <v>0</v>
      </c>
      <c r="K162" s="67">
        <v>0</v>
      </c>
      <c r="L162" s="67">
        <v>0</v>
      </c>
      <c r="M162" s="67">
        <v>0</v>
      </c>
      <c r="N162" s="67">
        <v>0</v>
      </c>
      <c r="O162" s="67">
        <v>0</v>
      </c>
      <c r="P162" s="67">
        <v>-3106</v>
      </c>
      <c r="Q162" s="67">
        <v>0</v>
      </c>
      <c r="R162" s="67">
        <v>0</v>
      </c>
      <c r="S162" s="67">
        <v>1903</v>
      </c>
      <c r="T162" s="67">
        <v>1903</v>
      </c>
      <c r="U162" s="67">
        <v>0</v>
      </c>
      <c r="V162" s="67">
        <v>0</v>
      </c>
    </row>
    <row r="163" spans="1:22" ht="22.9" customHeight="1">
      <c r="A163" s="21" t="s">
        <v>225</v>
      </c>
      <c r="B163" s="67">
        <v>0</v>
      </c>
      <c r="C163" s="67">
        <v>0</v>
      </c>
      <c r="D163" s="67">
        <v>0</v>
      </c>
      <c r="E163" s="67">
        <v>0</v>
      </c>
      <c r="F163" s="67">
        <v>0</v>
      </c>
      <c r="G163" s="67">
        <v>0</v>
      </c>
      <c r="H163" s="67">
        <v>0</v>
      </c>
      <c r="I163" s="67">
        <v>0</v>
      </c>
      <c r="J163" s="67">
        <v>0</v>
      </c>
      <c r="K163" s="67">
        <v>0</v>
      </c>
      <c r="L163" s="67">
        <v>0</v>
      </c>
      <c r="M163" s="67">
        <v>0</v>
      </c>
      <c r="N163" s="67">
        <v>0</v>
      </c>
      <c r="O163" s="67">
        <v>0</v>
      </c>
      <c r="P163" s="67">
        <v>0</v>
      </c>
      <c r="Q163" s="67">
        <v>0</v>
      </c>
      <c r="R163" s="67">
        <v>0</v>
      </c>
      <c r="S163" s="67">
        <v>0</v>
      </c>
      <c r="T163" s="67">
        <v>0</v>
      </c>
      <c r="U163" s="67">
        <v>0</v>
      </c>
      <c r="V163" s="67">
        <v>0</v>
      </c>
    </row>
    <row r="164" spans="1:22" ht="22.9" customHeight="1">
      <c r="A164" s="21" t="s">
        <v>155</v>
      </c>
      <c r="B164" s="67">
        <v>0</v>
      </c>
      <c r="C164" s="67">
        <v>0</v>
      </c>
      <c r="D164" s="67">
        <v>0</v>
      </c>
      <c r="E164" s="67">
        <v>0</v>
      </c>
      <c r="F164" s="67">
        <v>0</v>
      </c>
      <c r="G164" s="67">
        <v>0</v>
      </c>
      <c r="H164" s="67">
        <v>0</v>
      </c>
      <c r="I164" s="67">
        <v>0</v>
      </c>
      <c r="J164" s="67">
        <v>0</v>
      </c>
      <c r="K164" s="67">
        <v>0</v>
      </c>
      <c r="L164" s="67">
        <v>0</v>
      </c>
      <c r="M164" s="67">
        <v>0</v>
      </c>
      <c r="N164" s="67">
        <v>0</v>
      </c>
      <c r="O164" s="67">
        <v>0</v>
      </c>
      <c r="P164" s="67">
        <v>0</v>
      </c>
      <c r="Q164" s="67">
        <v>0</v>
      </c>
      <c r="R164" s="67">
        <v>0</v>
      </c>
      <c r="S164" s="67">
        <v>0</v>
      </c>
      <c r="T164" s="67">
        <v>0</v>
      </c>
      <c r="U164" s="67">
        <v>0</v>
      </c>
      <c r="V164" s="67">
        <v>0</v>
      </c>
    </row>
    <row r="165" spans="1:22" ht="22.9" customHeight="1">
      <c r="A165" s="21" t="s">
        <v>156</v>
      </c>
      <c r="B165" s="67">
        <v>0</v>
      </c>
      <c r="C165" s="67">
        <v>0</v>
      </c>
      <c r="D165" s="67">
        <v>0</v>
      </c>
      <c r="E165" s="67">
        <v>0</v>
      </c>
      <c r="F165" s="67">
        <v>0</v>
      </c>
      <c r="G165" s="67">
        <v>0</v>
      </c>
      <c r="H165" s="67">
        <v>0</v>
      </c>
      <c r="I165" s="67">
        <v>0</v>
      </c>
      <c r="J165" s="67">
        <v>0</v>
      </c>
      <c r="K165" s="67">
        <v>0</v>
      </c>
      <c r="L165" s="67">
        <v>0</v>
      </c>
      <c r="M165" s="67">
        <v>0</v>
      </c>
      <c r="N165" s="67">
        <v>0</v>
      </c>
      <c r="O165" s="67">
        <v>0</v>
      </c>
      <c r="P165" s="67">
        <v>0</v>
      </c>
      <c r="Q165" s="67">
        <v>0</v>
      </c>
      <c r="R165" s="67">
        <v>0</v>
      </c>
      <c r="S165" s="67">
        <v>0</v>
      </c>
      <c r="T165" s="67">
        <v>0</v>
      </c>
      <c r="U165" s="67">
        <v>0</v>
      </c>
      <c r="V165" s="67">
        <v>0</v>
      </c>
    </row>
    <row r="166" spans="1:22" ht="22.9" customHeight="1">
      <c r="A166" s="21" t="s">
        <v>226</v>
      </c>
      <c r="B166" s="67">
        <v>0</v>
      </c>
      <c r="C166" s="67">
        <v>0</v>
      </c>
      <c r="D166" s="67">
        <v>0</v>
      </c>
      <c r="E166" s="67">
        <v>0</v>
      </c>
      <c r="F166" s="67">
        <v>0</v>
      </c>
      <c r="G166" s="67">
        <v>0</v>
      </c>
      <c r="H166" s="67">
        <v>0</v>
      </c>
      <c r="I166" s="67">
        <v>0</v>
      </c>
      <c r="J166" s="67">
        <v>0</v>
      </c>
      <c r="K166" s="67">
        <v>0</v>
      </c>
      <c r="L166" s="67">
        <v>0</v>
      </c>
      <c r="M166" s="67">
        <v>0</v>
      </c>
      <c r="N166" s="67">
        <v>0</v>
      </c>
      <c r="O166" s="67">
        <v>0</v>
      </c>
      <c r="P166" s="67">
        <v>0</v>
      </c>
      <c r="Q166" s="67">
        <v>0</v>
      </c>
      <c r="R166" s="67">
        <v>0</v>
      </c>
      <c r="S166" s="67">
        <v>0</v>
      </c>
      <c r="T166" s="67">
        <v>0</v>
      </c>
      <c r="U166" s="67">
        <v>0</v>
      </c>
      <c r="V166" s="67">
        <v>0</v>
      </c>
    </row>
    <row r="167" spans="1:22" ht="22.9" customHeight="1">
      <c r="A167" s="21" t="s">
        <v>157</v>
      </c>
      <c r="B167" s="67">
        <v>0</v>
      </c>
      <c r="C167" s="67">
        <v>0</v>
      </c>
      <c r="D167" s="67">
        <v>0</v>
      </c>
      <c r="E167" s="67">
        <v>0</v>
      </c>
      <c r="F167" s="67">
        <v>0</v>
      </c>
      <c r="G167" s="67">
        <v>0</v>
      </c>
      <c r="H167" s="67">
        <v>0</v>
      </c>
      <c r="I167" s="67">
        <v>0</v>
      </c>
      <c r="J167" s="67">
        <v>0</v>
      </c>
      <c r="K167" s="67">
        <v>0</v>
      </c>
      <c r="L167" s="67">
        <v>0</v>
      </c>
      <c r="M167" s="67">
        <v>0</v>
      </c>
      <c r="N167" s="67">
        <v>0</v>
      </c>
      <c r="O167" s="67">
        <v>0</v>
      </c>
      <c r="P167" s="67">
        <v>0</v>
      </c>
      <c r="Q167" s="67">
        <v>0</v>
      </c>
      <c r="R167" s="67">
        <v>0</v>
      </c>
      <c r="S167" s="67">
        <v>0</v>
      </c>
      <c r="T167" s="67">
        <v>0</v>
      </c>
      <c r="U167" s="67">
        <v>0</v>
      </c>
      <c r="V167" s="67">
        <v>0</v>
      </c>
    </row>
    <row r="168" spans="1:22" ht="22.9" customHeight="1">
      <c r="A168" s="21" t="s">
        <v>158</v>
      </c>
      <c r="B168" s="67">
        <v>3606</v>
      </c>
      <c r="C168" s="67">
        <v>-1703</v>
      </c>
      <c r="D168" s="67">
        <v>0</v>
      </c>
      <c r="E168" s="67">
        <v>0</v>
      </c>
      <c r="F168" s="67">
        <v>1403</v>
      </c>
      <c r="G168" s="67">
        <v>0</v>
      </c>
      <c r="H168" s="67">
        <v>0</v>
      </c>
      <c r="I168" s="67">
        <v>0</v>
      </c>
      <c r="J168" s="67">
        <v>0</v>
      </c>
      <c r="K168" s="67">
        <v>0</v>
      </c>
      <c r="L168" s="67">
        <v>0</v>
      </c>
      <c r="M168" s="67">
        <v>0</v>
      </c>
      <c r="N168" s="67">
        <v>0</v>
      </c>
      <c r="O168" s="67">
        <v>0</v>
      </c>
      <c r="P168" s="67">
        <v>-3106</v>
      </c>
      <c r="Q168" s="67">
        <v>0</v>
      </c>
      <c r="R168" s="67">
        <v>0</v>
      </c>
      <c r="S168" s="67">
        <v>1903</v>
      </c>
      <c r="T168" s="67">
        <v>1903</v>
      </c>
      <c r="U168" s="67">
        <v>0</v>
      </c>
      <c r="V168" s="67">
        <v>0</v>
      </c>
    </row>
    <row r="169" spans="1:22" ht="22.9" customHeight="1">
      <c r="A169" s="21" t="s">
        <v>703</v>
      </c>
      <c r="B169" s="67">
        <v>0</v>
      </c>
      <c r="C169" s="67">
        <v>0</v>
      </c>
      <c r="D169" s="67">
        <v>0</v>
      </c>
      <c r="E169" s="67">
        <v>0</v>
      </c>
      <c r="F169" s="67">
        <v>0</v>
      </c>
      <c r="G169" s="67">
        <v>0</v>
      </c>
      <c r="H169" s="67">
        <v>0</v>
      </c>
      <c r="I169" s="67">
        <v>0</v>
      </c>
      <c r="J169" s="67">
        <v>0</v>
      </c>
      <c r="K169" s="67">
        <v>0</v>
      </c>
      <c r="L169" s="67">
        <v>0</v>
      </c>
      <c r="M169" s="67">
        <v>0</v>
      </c>
      <c r="N169" s="67">
        <v>0</v>
      </c>
      <c r="O169" s="67">
        <v>0</v>
      </c>
      <c r="P169" s="67">
        <v>0</v>
      </c>
      <c r="Q169" s="67">
        <v>0</v>
      </c>
      <c r="R169" s="67">
        <v>0</v>
      </c>
      <c r="S169" s="67">
        <v>0</v>
      </c>
      <c r="T169" s="67">
        <v>0</v>
      </c>
      <c r="U169" s="67">
        <v>0</v>
      </c>
      <c r="V169" s="67">
        <v>0</v>
      </c>
    </row>
    <row r="170" spans="1:22" ht="22.9" customHeight="1">
      <c r="A170" s="21" t="s">
        <v>227</v>
      </c>
      <c r="B170" s="67">
        <v>0</v>
      </c>
      <c r="C170" s="67">
        <v>22</v>
      </c>
      <c r="D170" s="67">
        <v>0</v>
      </c>
      <c r="E170" s="67">
        <v>0</v>
      </c>
      <c r="F170" s="67">
        <v>22</v>
      </c>
      <c r="G170" s="67">
        <v>0</v>
      </c>
      <c r="H170" s="67">
        <v>0</v>
      </c>
      <c r="I170" s="67">
        <v>0</v>
      </c>
      <c r="J170" s="67">
        <v>0</v>
      </c>
      <c r="K170" s="67">
        <v>0</v>
      </c>
      <c r="L170" s="67">
        <v>-22</v>
      </c>
      <c r="M170" s="67">
        <v>0</v>
      </c>
      <c r="N170" s="67">
        <v>22</v>
      </c>
      <c r="O170" s="67">
        <v>0</v>
      </c>
      <c r="P170" s="67">
        <v>0</v>
      </c>
      <c r="Q170" s="67">
        <v>0</v>
      </c>
      <c r="R170" s="67">
        <v>0</v>
      </c>
      <c r="S170" s="67">
        <v>22</v>
      </c>
      <c r="T170" s="67">
        <v>20</v>
      </c>
      <c r="U170" s="67">
        <v>2</v>
      </c>
      <c r="V170" s="67">
        <v>2</v>
      </c>
    </row>
    <row r="171" spans="1:22" ht="22.9" customHeight="1">
      <c r="A171" s="21" t="s">
        <v>159</v>
      </c>
      <c r="B171" s="67">
        <v>0</v>
      </c>
      <c r="C171" s="67">
        <v>22</v>
      </c>
      <c r="D171" s="67">
        <v>0</v>
      </c>
      <c r="E171" s="67">
        <v>0</v>
      </c>
      <c r="F171" s="67">
        <v>0</v>
      </c>
      <c r="G171" s="67">
        <v>0</v>
      </c>
      <c r="H171" s="67">
        <v>0</v>
      </c>
      <c r="I171" s="67">
        <v>0</v>
      </c>
      <c r="J171" s="67">
        <v>0</v>
      </c>
      <c r="K171" s="67">
        <v>0</v>
      </c>
      <c r="L171" s="67">
        <v>0</v>
      </c>
      <c r="M171" s="67">
        <v>0</v>
      </c>
      <c r="N171" s="67">
        <v>22</v>
      </c>
      <c r="O171" s="67">
        <v>0</v>
      </c>
      <c r="P171" s="67">
        <v>0</v>
      </c>
      <c r="Q171" s="67">
        <v>0</v>
      </c>
      <c r="R171" s="67">
        <v>0</v>
      </c>
      <c r="S171" s="67">
        <v>22</v>
      </c>
      <c r="T171" s="67">
        <v>20</v>
      </c>
      <c r="U171" s="67">
        <v>2</v>
      </c>
      <c r="V171" s="67">
        <v>2</v>
      </c>
    </row>
    <row r="172" spans="1:22" ht="22.9" customHeight="1">
      <c r="A172" s="21" t="s">
        <v>160</v>
      </c>
      <c r="B172" s="67">
        <v>0</v>
      </c>
      <c r="C172" s="67">
        <v>0</v>
      </c>
      <c r="D172" s="67">
        <v>0</v>
      </c>
      <c r="E172" s="67">
        <v>0</v>
      </c>
      <c r="F172" s="67">
        <v>0</v>
      </c>
      <c r="G172" s="67">
        <v>0</v>
      </c>
      <c r="H172" s="67">
        <v>0</v>
      </c>
      <c r="I172" s="67">
        <v>0</v>
      </c>
      <c r="J172" s="67">
        <v>0</v>
      </c>
      <c r="K172" s="67">
        <v>0</v>
      </c>
      <c r="L172" s="67">
        <v>0</v>
      </c>
      <c r="M172" s="67">
        <v>0</v>
      </c>
      <c r="N172" s="67">
        <v>0</v>
      </c>
      <c r="O172" s="67">
        <v>0</v>
      </c>
      <c r="P172" s="67">
        <v>0</v>
      </c>
      <c r="Q172" s="67">
        <v>0</v>
      </c>
      <c r="R172" s="67">
        <v>0</v>
      </c>
      <c r="S172" s="67">
        <v>0</v>
      </c>
      <c r="T172" s="67">
        <v>0</v>
      </c>
      <c r="U172" s="67">
        <v>0</v>
      </c>
      <c r="V172" s="67">
        <v>0</v>
      </c>
    </row>
    <row r="173" spans="1:22" ht="22.9" customHeight="1">
      <c r="A173" s="21" t="s">
        <v>228</v>
      </c>
      <c r="B173" s="67">
        <v>0</v>
      </c>
      <c r="C173" s="67">
        <v>0</v>
      </c>
      <c r="D173" s="67">
        <v>0</v>
      </c>
      <c r="E173" s="67">
        <v>0</v>
      </c>
      <c r="F173" s="67">
        <v>22</v>
      </c>
      <c r="G173" s="67">
        <v>0</v>
      </c>
      <c r="H173" s="67">
        <v>0</v>
      </c>
      <c r="I173" s="67">
        <v>0</v>
      </c>
      <c r="J173" s="67">
        <v>0</v>
      </c>
      <c r="K173" s="67">
        <v>0</v>
      </c>
      <c r="L173" s="67">
        <v>-22</v>
      </c>
      <c r="M173" s="67">
        <v>0</v>
      </c>
      <c r="N173" s="67">
        <v>0</v>
      </c>
      <c r="O173" s="67">
        <v>0</v>
      </c>
      <c r="P173" s="67">
        <v>0</v>
      </c>
      <c r="Q173" s="67">
        <v>0</v>
      </c>
      <c r="R173" s="67">
        <v>0</v>
      </c>
      <c r="S173" s="67">
        <v>0</v>
      </c>
      <c r="T173" s="67">
        <v>0</v>
      </c>
      <c r="U173" s="67">
        <v>0</v>
      </c>
      <c r="V173" s="67">
        <v>0</v>
      </c>
    </row>
    <row r="174" spans="1:22" ht="22.9" customHeight="1">
      <c r="A174" s="21" t="s">
        <v>229</v>
      </c>
      <c r="B174" s="67">
        <v>0</v>
      </c>
      <c r="C174" s="67">
        <v>19</v>
      </c>
      <c r="D174" s="67">
        <v>0</v>
      </c>
      <c r="E174" s="67">
        <v>0</v>
      </c>
      <c r="F174" s="67">
        <v>16</v>
      </c>
      <c r="G174" s="67">
        <v>3</v>
      </c>
      <c r="H174" s="67">
        <v>0</v>
      </c>
      <c r="I174" s="67">
        <v>0</v>
      </c>
      <c r="J174" s="67">
        <v>0</v>
      </c>
      <c r="K174" s="67">
        <v>0</v>
      </c>
      <c r="L174" s="67">
        <v>0</v>
      </c>
      <c r="M174" s="67">
        <v>0</v>
      </c>
      <c r="N174" s="67">
        <v>0</v>
      </c>
      <c r="O174" s="67">
        <v>0</v>
      </c>
      <c r="P174" s="67">
        <v>0</v>
      </c>
      <c r="Q174" s="67">
        <v>0</v>
      </c>
      <c r="R174" s="67">
        <v>0</v>
      </c>
      <c r="S174" s="67">
        <v>19</v>
      </c>
      <c r="T174" s="67">
        <v>19</v>
      </c>
      <c r="U174" s="67">
        <v>0</v>
      </c>
      <c r="V174" s="67">
        <v>0</v>
      </c>
    </row>
    <row r="175" spans="1:22" ht="22.9" customHeight="1">
      <c r="A175" s="21" t="s">
        <v>455</v>
      </c>
      <c r="B175" s="67">
        <v>0</v>
      </c>
      <c r="C175" s="67">
        <v>0</v>
      </c>
      <c r="D175" s="67">
        <v>0</v>
      </c>
      <c r="E175" s="67">
        <v>0</v>
      </c>
      <c r="F175" s="67">
        <v>0</v>
      </c>
      <c r="G175" s="67">
        <v>0</v>
      </c>
      <c r="H175" s="67">
        <v>0</v>
      </c>
      <c r="I175" s="67">
        <v>0</v>
      </c>
      <c r="J175" s="67">
        <v>0</v>
      </c>
      <c r="K175" s="67">
        <v>0</v>
      </c>
      <c r="L175" s="67">
        <v>0</v>
      </c>
      <c r="M175" s="67">
        <v>0</v>
      </c>
      <c r="N175" s="67">
        <v>0</v>
      </c>
      <c r="O175" s="67">
        <v>0</v>
      </c>
      <c r="P175" s="67">
        <v>0</v>
      </c>
      <c r="Q175" s="67">
        <v>0</v>
      </c>
      <c r="R175" s="67">
        <v>0</v>
      </c>
      <c r="S175" s="67">
        <v>0</v>
      </c>
      <c r="T175" s="67">
        <v>0</v>
      </c>
      <c r="U175" s="67">
        <v>0</v>
      </c>
      <c r="V175" s="67">
        <v>0</v>
      </c>
    </row>
    <row r="176" spans="1:22" ht="22.9" customHeight="1">
      <c r="A176" s="21" t="s">
        <v>704</v>
      </c>
      <c r="B176" s="67">
        <v>0</v>
      </c>
      <c r="C176" s="67">
        <v>0</v>
      </c>
      <c r="D176" s="67">
        <v>0</v>
      </c>
      <c r="E176" s="67">
        <v>0</v>
      </c>
      <c r="F176" s="67">
        <v>0</v>
      </c>
      <c r="G176" s="67">
        <v>0</v>
      </c>
      <c r="H176" s="67">
        <v>0</v>
      </c>
      <c r="I176" s="67">
        <v>0</v>
      </c>
      <c r="J176" s="67">
        <v>0</v>
      </c>
      <c r="K176" s="67">
        <v>0</v>
      </c>
      <c r="L176" s="67">
        <v>0</v>
      </c>
      <c r="M176" s="67">
        <v>0</v>
      </c>
      <c r="N176" s="67">
        <v>0</v>
      </c>
      <c r="O176" s="67">
        <v>0</v>
      </c>
      <c r="P176" s="67">
        <v>0</v>
      </c>
      <c r="Q176" s="67">
        <v>0</v>
      </c>
      <c r="R176" s="67">
        <v>0</v>
      </c>
      <c r="S176" s="67">
        <v>0</v>
      </c>
      <c r="T176" s="67">
        <v>0</v>
      </c>
      <c r="U176" s="67">
        <v>0</v>
      </c>
      <c r="V176" s="67">
        <v>0</v>
      </c>
    </row>
    <row r="177" spans="1:22" ht="22.9" customHeight="1">
      <c r="A177" s="21" t="s">
        <v>161</v>
      </c>
      <c r="B177" s="67">
        <v>0</v>
      </c>
      <c r="C177" s="67">
        <v>19</v>
      </c>
      <c r="D177" s="67">
        <v>0</v>
      </c>
      <c r="E177" s="67">
        <v>0</v>
      </c>
      <c r="F177" s="67">
        <v>16</v>
      </c>
      <c r="G177" s="67">
        <v>3</v>
      </c>
      <c r="H177" s="67">
        <v>0</v>
      </c>
      <c r="I177" s="67">
        <v>0</v>
      </c>
      <c r="J177" s="67">
        <v>0</v>
      </c>
      <c r="K177" s="67">
        <v>0</v>
      </c>
      <c r="L177" s="67">
        <v>0</v>
      </c>
      <c r="M177" s="67">
        <v>0</v>
      </c>
      <c r="N177" s="67">
        <v>0</v>
      </c>
      <c r="O177" s="67">
        <v>0</v>
      </c>
      <c r="P177" s="67">
        <v>0</v>
      </c>
      <c r="Q177" s="67">
        <v>0</v>
      </c>
      <c r="R177" s="67">
        <v>0</v>
      </c>
      <c r="S177" s="67">
        <v>19</v>
      </c>
      <c r="T177" s="67">
        <v>19</v>
      </c>
      <c r="U177" s="67">
        <v>0</v>
      </c>
      <c r="V177" s="67">
        <v>0</v>
      </c>
    </row>
    <row r="178" spans="1:22" ht="22.9" customHeight="1">
      <c r="A178" s="21" t="s">
        <v>705</v>
      </c>
      <c r="B178" s="67">
        <v>0</v>
      </c>
      <c r="C178" s="67">
        <v>0</v>
      </c>
      <c r="D178" s="67">
        <v>0</v>
      </c>
      <c r="E178" s="67">
        <v>0</v>
      </c>
      <c r="F178" s="67">
        <v>0</v>
      </c>
      <c r="G178" s="67">
        <v>0</v>
      </c>
      <c r="H178" s="67">
        <v>0</v>
      </c>
      <c r="I178" s="67">
        <v>0</v>
      </c>
      <c r="J178" s="67">
        <v>0</v>
      </c>
      <c r="K178" s="67">
        <v>0</v>
      </c>
      <c r="L178" s="67">
        <v>0</v>
      </c>
      <c r="M178" s="67">
        <v>0</v>
      </c>
      <c r="N178" s="67">
        <v>0</v>
      </c>
      <c r="O178" s="67">
        <v>0</v>
      </c>
      <c r="P178" s="67">
        <v>0</v>
      </c>
      <c r="Q178" s="67">
        <v>0</v>
      </c>
      <c r="R178" s="67">
        <v>0</v>
      </c>
      <c r="S178" s="67">
        <v>0</v>
      </c>
      <c r="T178" s="67">
        <v>0</v>
      </c>
      <c r="U178" s="67">
        <v>0</v>
      </c>
      <c r="V178" s="67">
        <v>0</v>
      </c>
    </row>
    <row r="179" spans="1:22" ht="22.9" customHeight="1">
      <c r="A179" s="21" t="s">
        <v>230</v>
      </c>
      <c r="B179" s="67">
        <v>0</v>
      </c>
      <c r="C179" s="67">
        <v>0</v>
      </c>
      <c r="D179" s="67">
        <v>0</v>
      </c>
      <c r="E179" s="67">
        <v>0</v>
      </c>
      <c r="F179" s="67">
        <v>0</v>
      </c>
      <c r="G179" s="67">
        <v>0</v>
      </c>
      <c r="H179" s="67">
        <v>0</v>
      </c>
      <c r="I179" s="67">
        <v>0</v>
      </c>
      <c r="J179" s="67">
        <v>0</v>
      </c>
      <c r="K179" s="67">
        <v>0</v>
      </c>
      <c r="L179" s="67">
        <v>0</v>
      </c>
      <c r="M179" s="67">
        <v>0</v>
      </c>
      <c r="N179" s="67">
        <v>0</v>
      </c>
      <c r="O179" s="67">
        <v>0</v>
      </c>
      <c r="P179" s="67">
        <v>0</v>
      </c>
      <c r="Q179" s="67">
        <v>0</v>
      </c>
      <c r="R179" s="67">
        <v>0</v>
      </c>
      <c r="S179" s="67">
        <v>0</v>
      </c>
      <c r="T179" s="67">
        <v>0</v>
      </c>
      <c r="U179" s="67">
        <v>0</v>
      </c>
      <c r="V179" s="67">
        <v>0</v>
      </c>
    </row>
    <row r="180" spans="1:22" ht="22.9" customHeight="1">
      <c r="A180" s="21" t="s">
        <v>418</v>
      </c>
      <c r="B180" s="67">
        <v>0</v>
      </c>
      <c r="C180" s="67">
        <v>0</v>
      </c>
      <c r="D180" s="67">
        <v>0</v>
      </c>
      <c r="E180" s="67">
        <v>0</v>
      </c>
      <c r="F180" s="67">
        <v>0</v>
      </c>
      <c r="G180" s="67">
        <v>0</v>
      </c>
      <c r="H180" s="67">
        <v>0</v>
      </c>
      <c r="I180" s="67">
        <v>0</v>
      </c>
      <c r="J180" s="67">
        <v>0</v>
      </c>
      <c r="K180" s="67">
        <v>0</v>
      </c>
      <c r="L180" s="67">
        <v>0</v>
      </c>
      <c r="M180" s="67">
        <v>0</v>
      </c>
      <c r="N180" s="67">
        <v>0</v>
      </c>
      <c r="O180" s="67">
        <v>0</v>
      </c>
      <c r="P180" s="67">
        <v>0</v>
      </c>
      <c r="Q180" s="67">
        <v>0</v>
      </c>
      <c r="R180" s="67">
        <v>0</v>
      </c>
      <c r="S180" s="67">
        <v>0</v>
      </c>
      <c r="T180" s="67">
        <v>0</v>
      </c>
      <c r="U180" s="67">
        <v>0</v>
      </c>
      <c r="V180" s="67">
        <v>0</v>
      </c>
    </row>
    <row r="181" spans="1:22" ht="22.9" customHeight="1">
      <c r="A181" s="21" t="s">
        <v>706</v>
      </c>
      <c r="B181" s="67">
        <v>0</v>
      </c>
      <c r="C181" s="67">
        <v>0</v>
      </c>
      <c r="D181" s="67">
        <v>0</v>
      </c>
      <c r="E181" s="67">
        <v>0</v>
      </c>
      <c r="F181" s="67">
        <v>0</v>
      </c>
      <c r="G181" s="67">
        <v>0</v>
      </c>
      <c r="H181" s="67">
        <v>0</v>
      </c>
      <c r="I181" s="67">
        <v>0</v>
      </c>
      <c r="J181" s="67">
        <v>0</v>
      </c>
      <c r="K181" s="67">
        <v>0</v>
      </c>
      <c r="L181" s="67">
        <v>0</v>
      </c>
      <c r="M181" s="67">
        <v>0</v>
      </c>
      <c r="N181" s="67">
        <v>0</v>
      </c>
      <c r="O181" s="67">
        <v>0</v>
      </c>
      <c r="P181" s="67">
        <v>0</v>
      </c>
      <c r="Q181" s="67">
        <v>0</v>
      </c>
      <c r="R181" s="67">
        <v>0</v>
      </c>
      <c r="S181" s="67">
        <v>0</v>
      </c>
      <c r="T181" s="67">
        <v>0</v>
      </c>
      <c r="U181" s="67">
        <v>0</v>
      </c>
      <c r="V181" s="67">
        <v>0</v>
      </c>
    </row>
    <row r="182" spans="1:22" ht="22.9" customHeight="1">
      <c r="A182" s="21" t="s">
        <v>707</v>
      </c>
      <c r="B182" s="67">
        <v>0</v>
      </c>
      <c r="C182" s="67">
        <v>0</v>
      </c>
      <c r="D182" s="67">
        <v>0</v>
      </c>
      <c r="E182" s="67">
        <v>0</v>
      </c>
      <c r="F182" s="67">
        <v>0</v>
      </c>
      <c r="G182" s="67">
        <v>0</v>
      </c>
      <c r="H182" s="67">
        <v>0</v>
      </c>
      <c r="I182" s="67">
        <v>0</v>
      </c>
      <c r="J182" s="67">
        <v>0</v>
      </c>
      <c r="K182" s="67">
        <v>0</v>
      </c>
      <c r="L182" s="67">
        <v>0</v>
      </c>
      <c r="M182" s="67">
        <v>0</v>
      </c>
      <c r="N182" s="67">
        <v>0</v>
      </c>
      <c r="O182" s="67">
        <v>0</v>
      </c>
      <c r="P182" s="67">
        <v>0</v>
      </c>
      <c r="Q182" s="67">
        <v>0</v>
      </c>
      <c r="R182" s="67">
        <v>0</v>
      </c>
      <c r="S182" s="67">
        <v>0</v>
      </c>
      <c r="T182" s="67">
        <v>0</v>
      </c>
      <c r="U182" s="67">
        <v>0</v>
      </c>
      <c r="V182" s="67">
        <v>0</v>
      </c>
    </row>
    <row r="183" spans="1:22" ht="22.9" customHeight="1">
      <c r="A183" s="21" t="s">
        <v>708</v>
      </c>
      <c r="B183" s="67">
        <v>0</v>
      </c>
      <c r="C183" s="67">
        <v>0</v>
      </c>
      <c r="D183" s="67">
        <v>0</v>
      </c>
      <c r="E183" s="67">
        <v>0</v>
      </c>
      <c r="F183" s="67">
        <v>0</v>
      </c>
      <c r="G183" s="67">
        <v>0</v>
      </c>
      <c r="H183" s="67">
        <v>0</v>
      </c>
      <c r="I183" s="67">
        <v>0</v>
      </c>
      <c r="J183" s="67">
        <v>0</v>
      </c>
      <c r="K183" s="67">
        <v>0</v>
      </c>
      <c r="L183" s="67">
        <v>0</v>
      </c>
      <c r="M183" s="67">
        <v>0</v>
      </c>
      <c r="N183" s="67">
        <v>0</v>
      </c>
      <c r="O183" s="67">
        <v>0</v>
      </c>
      <c r="P183" s="67">
        <v>0</v>
      </c>
      <c r="Q183" s="67">
        <v>0</v>
      </c>
      <c r="R183" s="67">
        <v>0</v>
      </c>
      <c r="S183" s="67">
        <v>0</v>
      </c>
      <c r="T183" s="67">
        <v>0</v>
      </c>
      <c r="U183" s="67">
        <v>0</v>
      </c>
      <c r="V183" s="67">
        <v>0</v>
      </c>
    </row>
    <row r="184" spans="1:22" ht="22.9" customHeight="1">
      <c r="A184" s="21" t="s">
        <v>709</v>
      </c>
      <c r="B184" s="67">
        <v>0</v>
      </c>
      <c r="C184" s="67">
        <v>0</v>
      </c>
      <c r="D184" s="67">
        <v>0</v>
      </c>
      <c r="E184" s="67">
        <v>0</v>
      </c>
      <c r="F184" s="67">
        <v>0</v>
      </c>
      <c r="G184" s="67">
        <v>0</v>
      </c>
      <c r="H184" s="67">
        <v>0</v>
      </c>
      <c r="I184" s="67">
        <v>0</v>
      </c>
      <c r="J184" s="67">
        <v>0</v>
      </c>
      <c r="K184" s="67">
        <v>0</v>
      </c>
      <c r="L184" s="67">
        <v>0</v>
      </c>
      <c r="M184" s="67">
        <v>0</v>
      </c>
      <c r="N184" s="67">
        <v>0</v>
      </c>
      <c r="O184" s="67">
        <v>0</v>
      </c>
      <c r="P184" s="67">
        <v>0</v>
      </c>
      <c r="Q184" s="67">
        <v>0</v>
      </c>
      <c r="R184" s="67">
        <v>0</v>
      </c>
      <c r="S184" s="67">
        <v>0</v>
      </c>
      <c r="T184" s="67">
        <v>0</v>
      </c>
      <c r="U184" s="67">
        <v>0</v>
      </c>
      <c r="V184" s="67">
        <v>0</v>
      </c>
    </row>
    <row r="185" spans="1:22" ht="22.9" customHeight="1">
      <c r="A185" s="21" t="s">
        <v>710</v>
      </c>
      <c r="B185" s="67">
        <v>0</v>
      </c>
      <c r="C185" s="67">
        <v>0</v>
      </c>
      <c r="D185" s="67">
        <v>0</v>
      </c>
      <c r="E185" s="67">
        <v>0</v>
      </c>
      <c r="F185" s="67">
        <v>0</v>
      </c>
      <c r="G185" s="67">
        <v>0</v>
      </c>
      <c r="H185" s="67">
        <v>0</v>
      </c>
      <c r="I185" s="67">
        <v>0</v>
      </c>
      <c r="J185" s="67">
        <v>0</v>
      </c>
      <c r="K185" s="67">
        <v>0</v>
      </c>
      <c r="L185" s="67">
        <v>0</v>
      </c>
      <c r="M185" s="67">
        <v>0</v>
      </c>
      <c r="N185" s="67">
        <v>0</v>
      </c>
      <c r="O185" s="67">
        <v>0</v>
      </c>
      <c r="P185" s="67">
        <v>0</v>
      </c>
      <c r="Q185" s="67">
        <v>0</v>
      </c>
      <c r="R185" s="67">
        <v>0</v>
      </c>
      <c r="S185" s="67">
        <v>0</v>
      </c>
      <c r="T185" s="67">
        <v>0</v>
      </c>
      <c r="U185" s="67">
        <v>0</v>
      </c>
      <c r="V185" s="67">
        <v>0</v>
      </c>
    </row>
    <row r="186" spans="1:22" ht="22.9" customHeight="1">
      <c r="A186" s="21" t="s">
        <v>148</v>
      </c>
      <c r="B186" s="67">
        <v>0</v>
      </c>
      <c r="C186" s="67">
        <v>0</v>
      </c>
      <c r="D186" s="67">
        <v>0</v>
      </c>
      <c r="E186" s="67">
        <v>0</v>
      </c>
      <c r="F186" s="67">
        <v>0</v>
      </c>
      <c r="G186" s="67">
        <v>0</v>
      </c>
      <c r="H186" s="67">
        <v>0</v>
      </c>
      <c r="I186" s="67">
        <v>0</v>
      </c>
      <c r="J186" s="67">
        <v>0</v>
      </c>
      <c r="K186" s="67">
        <v>0</v>
      </c>
      <c r="L186" s="67">
        <v>0</v>
      </c>
      <c r="M186" s="67">
        <v>0</v>
      </c>
      <c r="N186" s="67">
        <v>0</v>
      </c>
      <c r="O186" s="67">
        <v>0</v>
      </c>
      <c r="P186" s="67">
        <v>0</v>
      </c>
      <c r="Q186" s="67">
        <v>0</v>
      </c>
      <c r="R186" s="67">
        <v>0</v>
      </c>
      <c r="S186" s="67">
        <v>0</v>
      </c>
      <c r="T186" s="67">
        <v>0</v>
      </c>
      <c r="U186" s="67">
        <v>0</v>
      </c>
      <c r="V186" s="67">
        <v>0</v>
      </c>
    </row>
    <row r="187" spans="1:22" ht="22.9" customHeight="1">
      <c r="A187" s="21" t="s">
        <v>711</v>
      </c>
      <c r="B187" s="67">
        <v>0</v>
      </c>
      <c r="C187" s="67">
        <v>0</v>
      </c>
      <c r="D187" s="67">
        <v>0</v>
      </c>
      <c r="E187" s="67">
        <v>0</v>
      </c>
      <c r="F187" s="67">
        <v>0</v>
      </c>
      <c r="G187" s="67">
        <v>0</v>
      </c>
      <c r="H187" s="67">
        <v>0</v>
      </c>
      <c r="I187" s="67">
        <v>0</v>
      </c>
      <c r="J187" s="67">
        <v>0</v>
      </c>
      <c r="K187" s="67">
        <v>0</v>
      </c>
      <c r="L187" s="67">
        <v>0</v>
      </c>
      <c r="M187" s="67">
        <v>0</v>
      </c>
      <c r="N187" s="67">
        <v>0</v>
      </c>
      <c r="O187" s="67">
        <v>0</v>
      </c>
      <c r="P187" s="67">
        <v>0</v>
      </c>
      <c r="Q187" s="67">
        <v>0</v>
      </c>
      <c r="R187" s="67">
        <v>0</v>
      </c>
      <c r="S187" s="67">
        <v>0</v>
      </c>
      <c r="T187" s="67">
        <v>0</v>
      </c>
      <c r="U187" s="67">
        <v>0</v>
      </c>
      <c r="V187" s="67">
        <v>0</v>
      </c>
    </row>
    <row r="188" spans="1:22" ht="22.9" customHeight="1">
      <c r="A188" s="21" t="s">
        <v>712</v>
      </c>
      <c r="B188" s="67">
        <v>0</v>
      </c>
      <c r="C188" s="67">
        <v>0</v>
      </c>
      <c r="D188" s="67">
        <v>0</v>
      </c>
      <c r="E188" s="67">
        <v>0</v>
      </c>
      <c r="F188" s="67">
        <v>0</v>
      </c>
      <c r="G188" s="67">
        <v>0</v>
      </c>
      <c r="H188" s="67">
        <v>0</v>
      </c>
      <c r="I188" s="67">
        <v>0</v>
      </c>
      <c r="J188" s="67">
        <v>0</v>
      </c>
      <c r="K188" s="67">
        <v>0</v>
      </c>
      <c r="L188" s="67">
        <v>0</v>
      </c>
      <c r="M188" s="67">
        <v>0</v>
      </c>
      <c r="N188" s="67">
        <v>0</v>
      </c>
      <c r="O188" s="67">
        <v>0</v>
      </c>
      <c r="P188" s="67">
        <v>0</v>
      </c>
      <c r="Q188" s="67">
        <v>0</v>
      </c>
      <c r="R188" s="67">
        <v>0</v>
      </c>
      <c r="S188" s="67">
        <v>0</v>
      </c>
      <c r="T188" s="67">
        <v>0</v>
      </c>
      <c r="U188" s="67">
        <v>0</v>
      </c>
      <c r="V188" s="67">
        <v>0</v>
      </c>
    </row>
    <row r="189" spans="1:22" ht="22.9" customHeight="1">
      <c r="A189" s="21" t="s">
        <v>713</v>
      </c>
      <c r="B189" s="67">
        <v>0</v>
      </c>
      <c r="C189" s="67">
        <v>0</v>
      </c>
      <c r="D189" s="67">
        <v>0</v>
      </c>
      <c r="E189" s="67">
        <v>0</v>
      </c>
      <c r="F189" s="67">
        <v>0</v>
      </c>
      <c r="G189" s="67">
        <v>0</v>
      </c>
      <c r="H189" s="67">
        <v>0</v>
      </c>
      <c r="I189" s="67">
        <v>0</v>
      </c>
      <c r="J189" s="67">
        <v>0</v>
      </c>
      <c r="K189" s="67">
        <v>0</v>
      </c>
      <c r="L189" s="67">
        <v>0</v>
      </c>
      <c r="M189" s="67">
        <v>0</v>
      </c>
      <c r="N189" s="67">
        <v>0</v>
      </c>
      <c r="O189" s="67">
        <v>0</v>
      </c>
      <c r="P189" s="67">
        <v>0</v>
      </c>
      <c r="Q189" s="67">
        <v>0</v>
      </c>
      <c r="R189" s="67">
        <v>0</v>
      </c>
      <c r="S189" s="67">
        <v>0</v>
      </c>
      <c r="T189" s="67">
        <v>0</v>
      </c>
      <c r="U189" s="67">
        <v>0</v>
      </c>
      <c r="V189" s="67">
        <v>0</v>
      </c>
    </row>
    <row r="190" spans="1:22" ht="22.9" customHeight="1">
      <c r="A190" s="21" t="s">
        <v>505</v>
      </c>
      <c r="B190" s="67">
        <v>271</v>
      </c>
      <c r="C190" s="67">
        <v>201</v>
      </c>
      <c r="D190" s="67">
        <v>0</v>
      </c>
      <c r="E190" s="67">
        <v>0</v>
      </c>
      <c r="F190" s="67">
        <v>0</v>
      </c>
      <c r="G190" s="67">
        <v>0</v>
      </c>
      <c r="H190" s="67">
        <v>0</v>
      </c>
      <c r="I190" s="67">
        <v>0</v>
      </c>
      <c r="J190" s="67">
        <v>0</v>
      </c>
      <c r="K190" s="67">
        <v>0</v>
      </c>
      <c r="L190" s="67">
        <v>-20</v>
      </c>
      <c r="M190" s="67">
        <v>0</v>
      </c>
      <c r="N190" s="67">
        <v>221</v>
      </c>
      <c r="O190" s="67">
        <v>0</v>
      </c>
      <c r="P190" s="67">
        <v>0</v>
      </c>
      <c r="Q190" s="67">
        <v>0</v>
      </c>
      <c r="R190" s="67">
        <v>0</v>
      </c>
      <c r="S190" s="67">
        <v>472</v>
      </c>
      <c r="T190" s="67">
        <v>472</v>
      </c>
      <c r="U190" s="67">
        <v>0</v>
      </c>
      <c r="V190" s="67">
        <v>0</v>
      </c>
    </row>
    <row r="191" spans="1:22" ht="22.9" customHeight="1">
      <c r="A191" s="21" t="s">
        <v>506</v>
      </c>
      <c r="B191" s="67">
        <v>271</v>
      </c>
      <c r="C191" s="67">
        <v>159</v>
      </c>
      <c r="D191" s="67">
        <v>0</v>
      </c>
      <c r="E191" s="67">
        <v>0</v>
      </c>
      <c r="F191" s="67">
        <v>0</v>
      </c>
      <c r="G191" s="67">
        <v>0</v>
      </c>
      <c r="H191" s="67">
        <v>0</v>
      </c>
      <c r="I191" s="67">
        <v>0</v>
      </c>
      <c r="J191" s="67">
        <v>0</v>
      </c>
      <c r="K191" s="67">
        <v>0</v>
      </c>
      <c r="L191" s="67">
        <v>-20</v>
      </c>
      <c r="M191" s="67">
        <v>0</v>
      </c>
      <c r="N191" s="67">
        <v>179</v>
      </c>
      <c r="O191" s="67">
        <v>0</v>
      </c>
      <c r="P191" s="67">
        <v>0</v>
      </c>
      <c r="Q191" s="67">
        <v>0</v>
      </c>
      <c r="R191" s="67">
        <v>0</v>
      </c>
      <c r="S191" s="67">
        <v>430</v>
      </c>
      <c r="T191" s="67">
        <v>430</v>
      </c>
      <c r="U191" s="67">
        <v>0</v>
      </c>
      <c r="V191" s="67">
        <v>0</v>
      </c>
    </row>
    <row r="192" spans="1:22" ht="22.9" customHeight="1">
      <c r="A192" s="21" t="s">
        <v>163</v>
      </c>
      <c r="B192" s="67">
        <v>0</v>
      </c>
      <c r="C192" s="67">
        <v>42</v>
      </c>
      <c r="D192" s="67">
        <v>0</v>
      </c>
      <c r="E192" s="67">
        <v>0</v>
      </c>
      <c r="F192" s="67">
        <v>0</v>
      </c>
      <c r="G192" s="67">
        <v>0</v>
      </c>
      <c r="H192" s="67">
        <v>0</v>
      </c>
      <c r="I192" s="67">
        <v>0</v>
      </c>
      <c r="J192" s="67">
        <v>0</v>
      </c>
      <c r="K192" s="67">
        <v>0</v>
      </c>
      <c r="L192" s="67">
        <v>0</v>
      </c>
      <c r="M192" s="67">
        <v>0</v>
      </c>
      <c r="N192" s="67">
        <v>42</v>
      </c>
      <c r="O192" s="67">
        <v>0</v>
      </c>
      <c r="P192" s="67">
        <v>0</v>
      </c>
      <c r="Q192" s="67">
        <v>0</v>
      </c>
      <c r="R192" s="67">
        <v>0</v>
      </c>
      <c r="S192" s="67">
        <v>42</v>
      </c>
      <c r="T192" s="67">
        <v>42</v>
      </c>
      <c r="U192" s="67">
        <v>0</v>
      </c>
      <c r="V192" s="67">
        <v>0</v>
      </c>
    </row>
    <row r="193" spans="1:22" ht="22.9" customHeight="1">
      <c r="A193" s="21" t="s">
        <v>507</v>
      </c>
      <c r="B193" s="67">
        <v>0</v>
      </c>
      <c r="C193" s="67">
        <v>0</v>
      </c>
      <c r="D193" s="67">
        <v>0</v>
      </c>
      <c r="E193" s="67">
        <v>0</v>
      </c>
      <c r="F193" s="67">
        <v>0</v>
      </c>
      <c r="G193" s="67">
        <v>0</v>
      </c>
      <c r="H193" s="67">
        <v>0</v>
      </c>
      <c r="I193" s="67">
        <v>0</v>
      </c>
      <c r="J193" s="67">
        <v>0</v>
      </c>
      <c r="K193" s="67">
        <v>0</v>
      </c>
      <c r="L193" s="67">
        <v>0</v>
      </c>
      <c r="M193" s="67">
        <v>0</v>
      </c>
      <c r="N193" s="67">
        <v>0</v>
      </c>
      <c r="O193" s="67">
        <v>0</v>
      </c>
      <c r="P193" s="67">
        <v>0</v>
      </c>
      <c r="Q193" s="67">
        <v>0</v>
      </c>
      <c r="R193" s="67">
        <v>0</v>
      </c>
      <c r="S193" s="67">
        <v>0</v>
      </c>
      <c r="T193" s="67">
        <v>0</v>
      </c>
      <c r="U193" s="67">
        <v>0</v>
      </c>
      <c r="V193" s="67">
        <v>0</v>
      </c>
    </row>
    <row r="194" spans="1:22" ht="22.9" customHeight="1">
      <c r="A194" s="21" t="s">
        <v>164</v>
      </c>
      <c r="B194" s="67">
        <v>0</v>
      </c>
      <c r="C194" s="67">
        <v>2710</v>
      </c>
      <c r="D194" s="67">
        <v>0</v>
      </c>
      <c r="E194" s="67">
        <v>835</v>
      </c>
      <c r="F194" s="67">
        <v>1300</v>
      </c>
      <c r="G194" s="67">
        <v>0</v>
      </c>
      <c r="H194" s="67">
        <v>0</v>
      </c>
      <c r="I194" s="67">
        <v>0</v>
      </c>
      <c r="J194" s="67">
        <v>0</v>
      </c>
      <c r="K194" s="67">
        <v>0</v>
      </c>
      <c r="L194" s="67">
        <v>0</v>
      </c>
      <c r="M194" s="67">
        <v>0</v>
      </c>
      <c r="N194" s="67">
        <v>575</v>
      </c>
      <c r="O194" s="67">
        <v>0</v>
      </c>
      <c r="P194" s="67">
        <v>0</v>
      </c>
      <c r="Q194" s="67">
        <v>0</v>
      </c>
      <c r="R194" s="67">
        <v>0</v>
      </c>
      <c r="S194" s="67">
        <v>2710</v>
      </c>
      <c r="T194" s="67">
        <v>2710</v>
      </c>
      <c r="U194" s="67">
        <v>0</v>
      </c>
      <c r="V194" s="67">
        <v>0</v>
      </c>
    </row>
    <row r="195" spans="1:22" ht="22.9" customHeight="1">
      <c r="A195" s="21" t="s">
        <v>165</v>
      </c>
      <c r="B195" s="67">
        <v>0</v>
      </c>
      <c r="C195" s="67">
        <v>2710</v>
      </c>
      <c r="D195" s="67">
        <v>0</v>
      </c>
      <c r="E195" s="67">
        <v>835</v>
      </c>
      <c r="F195" s="67">
        <v>1300</v>
      </c>
      <c r="G195" s="67">
        <v>0</v>
      </c>
      <c r="H195" s="67">
        <v>0</v>
      </c>
      <c r="I195" s="67">
        <v>0</v>
      </c>
      <c r="J195" s="67">
        <v>0</v>
      </c>
      <c r="K195" s="67">
        <v>0</v>
      </c>
      <c r="L195" s="67">
        <v>0</v>
      </c>
      <c r="M195" s="67">
        <v>0</v>
      </c>
      <c r="N195" s="67">
        <v>575</v>
      </c>
      <c r="O195" s="67">
        <v>0</v>
      </c>
      <c r="P195" s="67">
        <v>0</v>
      </c>
      <c r="Q195" s="67">
        <v>0</v>
      </c>
      <c r="R195" s="67">
        <v>0</v>
      </c>
      <c r="S195" s="67">
        <v>2710</v>
      </c>
      <c r="T195" s="67">
        <v>2710</v>
      </c>
      <c r="U195" s="67">
        <v>0</v>
      </c>
      <c r="V195" s="67">
        <v>0</v>
      </c>
    </row>
    <row r="196" spans="1:22" ht="22.9" customHeight="1">
      <c r="A196" s="21" t="s">
        <v>508</v>
      </c>
      <c r="B196" s="67">
        <v>0</v>
      </c>
      <c r="C196" s="67">
        <v>0</v>
      </c>
      <c r="D196" s="67">
        <v>0</v>
      </c>
      <c r="E196" s="67">
        <v>0</v>
      </c>
      <c r="F196" s="67">
        <v>0</v>
      </c>
      <c r="G196" s="67">
        <v>0</v>
      </c>
      <c r="H196" s="67">
        <v>0</v>
      </c>
      <c r="I196" s="67">
        <v>0</v>
      </c>
      <c r="J196" s="67">
        <v>0</v>
      </c>
      <c r="K196" s="67">
        <v>0</v>
      </c>
      <c r="L196" s="67">
        <v>0</v>
      </c>
      <c r="M196" s="67">
        <v>0</v>
      </c>
      <c r="N196" s="67">
        <v>0</v>
      </c>
      <c r="O196" s="67">
        <v>0</v>
      </c>
      <c r="P196" s="67">
        <v>0</v>
      </c>
      <c r="Q196" s="67">
        <v>0</v>
      </c>
      <c r="R196" s="67">
        <v>0</v>
      </c>
      <c r="S196" s="67">
        <v>0</v>
      </c>
      <c r="T196" s="67">
        <v>0</v>
      </c>
      <c r="U196" s="67">
        <v>0</v>
      </c>
      <c r="V196" s="67">
        <v>0</v>
      </c>
    </row>
    <row r="197" spans="1:22" ht="22.9" customHeight="1">
      <c r="A197" s="21" t="s">
        <v>509</v>
      </c>
      <c r="B197" s="67">
        <v>0</v>
      </c>
      <c r="C197" s="67">
        <v>0</v>
      </c>
      <c r="D197" s="67">
        <v>0</v>
      </c>
      <c r="E197" s="67">
        <v>0</v>
      </c>
      <c r="F197" s="67">
        <v>0</v>
      </c>
      <c r="G197" s="67">
        <v>0</v>
      </c>
      <c r="H197" s="67">
        <v>0</v>
      </c>
      <c r="I197" s="67">
        <v>0</v>
      </c>
      <c r="J197" s="67">
        <v>0</v>
      </c>
      <c r="K197" s="67">
        <v>0</v>
      </c>
      <c r="L197" s="67">
        <v>0</v>
      </c>
      <c r="M197" s="67">
        <v>0</v>
      </c>
      <c r="N197" s="67">
        <v>0</v>
      </c>
      <c r="O197" s="67">
        <v>0</v>
      </c>
      <c r="P197" s="67">
        <v>0</v>
      </c>
      <c r="Q197" s="67">
        <v>0</v>
      </c>
      <c r="R197" s="67">
        <v>0</v>
      </c>
      <c r="S197" s="67">
        <v>0</v>
      </c>
      <c r="T197" s="67">
        <v>0</v>
      </c>
      <c r="U197" s="67">
        <v>0</v>
      </c>
      <c r="V197" s="67">
        <v>0</v>
      </c>
    </row>
    <row r="198" spans="1:22" ht="22.9" customHeight="1">
      <c r="A198" s="21" t="s">
        <v>231</v>
      </c>
      <c r="B198" s="67">
        <v>0</v>
      </c>
      <c r="C198" s="67">
        <v>0</v>
      </c>
      <c r="D198" s="67">
        <v>0</v>
      </c>
      <c r="E198" s="67">
        <v>0</v>
      </c>
      <c r="F198" s="67">
        <v>0</v>
      </c>
      <c r="G198" s="67">
        <v>0</v>
      </c>
      <c r="H198" s="67">
        <v>0</v>
      </c>
      <c r="I198" s="67">
        <v>0</v>
      </c>
      <c r="J198" s="67">
        <v>0</v>
      </c>
      <c r="K198" s="67">
        <v>0</v>
      </c>
      <c r="L198" s="67">
        <v>0</v>
      </c>
      <c r="M198" s="67">
        <v>0</v>
      </c>
      <c r="N198" s="67">
        <v>0</v>
      </c>
      <c r="O198" s="67">
        <v>0</v>
      </c>
      <c r="P198" s="67">
        <v>0</v>
      </c>
      <c r="Q198" s="67">
        <v>0</v>
      </c>
      <c r="R198" s="67">
        <v>0</v>
      </c>
      <c r="S198" s="67">
        <v>0</v>
      </c>
      <c r="T198" s="67">
        <v>0</v>
      </c>
      <c r="U198" s="67">
        <v>0</v>
      </c>
      <c r="V198" s="67">
        <v>0</v>
      </c>
    </row>
    <row r="199" spans="1:22" ht="22.9" customHeight="1">
      <c r="A199" s="21" t="s">
        <v>965</v>
      </c>
      <c r="B199" s="67">
        <v>0</v>
      </c>
      <c r="C199" s="67">
        <v>0</v>
      </c>
      <c r="D199" s="67">
        <v>0</v>
      </c>
      <c r="E199" s="67">
        <v>0</v>
      </c>
      <c r="F199" s="67">
        <v>0</v>
      </c>
      <c r="G199" s="67">
        <v>0</v>
      </c>
      <c r="H199" s="67">
        <v>0</v>
      </c>
      <c r="I199" s="67">
        <v>0</v>
      </c>
      <c r="J199" s="67">
        <v>0</v>
      </c>
      <c r="K199" s="67">
        <v>0</v>
      </c>
      <c r="L199" s="67">
        <v>0</v>
      </c>
      <c r="M199" s="67">
        <v>0</v>
      </c>
      <c r="N199" s="67">
        <v>0</v>
      </c>
      <c r="O199" s="67">
        <v>0</v>
      </c>
      <c r="P199" s="67">
        <v>0</v>
      </c>
      <c r="Q199" s="67">
        <v>0</v>
      </c>
      <c r="R199" s="67">
        <v>0</v>
      </c>
      <c r="S199" s="67">
        <v>0</v>
      </c>
      <c r="T199" s="67">
        <v>0</v>
      </c>
      <c r="U199" s="67">
        <v>0</v>
      </c>
      <c r="V199" s="67">
        <v>0</v>
      </c>
    </row>
    <row r="200" spans="1:22" ht="22.9" customHeight="1">
      <c r="A200" s="21" t="s">
        <v>714</v>
      </c>
      <c r="B200" s="67">
        <v>0</v>
      </c>
      <c r="C200" s="67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</row>
    <row r="201" spans="1:22" ht="22.9" customHeight="1">
      <c r="A201" s="21" t="s">
        <v>166</v>
      </c>
      <c r="B201" s="67">
        <v>0</v>
      </c>
      <c r="C201" s="67">
        <v>0</v>
      </c>
      <c r="D201" s="67">
        <v>0</v>
      </c>
      <c r="E201" s="67">
        <v>0</v>
      </c>
      <c r="F201" s="67">
        <v>0</v>
      </c>
      <c r="G201" s="67">
        <v>0</v>
      </c>
      <c r="H201" s="67">
        <v>0</v>
      </c>
      <c r="I201" s="67">
        <v>0</v>
      </c>
      <c r="J201" s="67">
        <v>0</v>
      </c>
      <c r="K201" s="67">
        <v>0</v>
      </c>
      <c r="L201" s="67">
        <v>0</v>
      </c>
      <c r="M201" s="67">
        <v>0</v>
      </c>
      <c r="N201" s="67">
        <v>0</v>
      </c>
      <c r="O201" s="67">
        <v>0</v>
      </c>
      <c r="P201" s="67">
        <v>0</v>
      </c>
      <c r="Q201" s="67">
        <v>0</v>
      </c>
      <c r="R201" s="67">
        <v>0</v>
      </c>
      <c r="S201" s="67">
        <v>0</v>
      </c>
      <c r="T201" s="67">
        <v>0</v>
      </c>
      <c r="U201" s="67">
        <v>0</v>
      </c>
      <c r="V201" s="67">
        <v>0</v>
      </c>
    </row>
    <row r="202" spans="1:22" ht="22.9" customHeight="1">
      <c r="A202" s="21" t="s">
        <v>167</v>
      </c>
      <c r="B202" s="67">
        <v>0</v>
      </c>
      <c r="C202" s="67">
        <v>0</v>
      </c>
      <c r="D202" s="67">
        <v>0</v>
      </c>
      <c r="E202" s="67">
        <v>0</v>
      </c>
      <c r="F202" s="67">
        <v>0</v>
      </c>
      <c r="G202" s="67">
        <v>0</v>
      </c>
      <c r="H202" s="67">
        <v>0</v>
      </c>
      <c r="I202" s="67">
        <v>0</v>
      </c>
      <c r="J202" s="67">
        <v>0</v>
      </c>
      <c r="K202" s="67">
        <v>0</v>
      </c>
      <c r="L202" s="67">
        <v>0</v>
      </c>
      <c r="M202" s="67">
        <v>0</v>
      </c>
      <c r="N202" s="67">
        <v>0</v>
      </c>
      <c r="O202" s="67">
        <v>0</v>
      </c>
      <c r="P202" s="67">
        <v>0</v>
      </c>
      <c r="Q202" s="67">
        <v>0</v>
      </c>
      <c r="R202" s="67">
        <v>0</v>
      </c>
      <c r="S202" s="67">
        <v>0</v>
      </c>
      <c r="T202" s="67">
        <v>0</v>
      </c>
      <c r="U202" s="67">
        <v>0</v>
      </c>
      <c r="V202" s="67">
        <v>0</v>
      </c>
    </row>
    <row r="203" spans="1:22" ht="22.9" customHeight="1">
      <c r="A203" s="21" t="s">
        <v>510</v>
      </c>
      <c r="B203" s="67">
        <v>1552</v>
      </c>
      <c r="C203" s="67">
        <v>2658</v>
      </c>
      <c r="D203" s="67">
        <v>0</v>
      </c>
      <c r="E203" s="67">
        <v>0</v>
      </c>
      <c r="F203" s="67">
        <v>2584</v>
      </c>
      <c r="G203" s="67">
        <v>0</v>
      </c>
      <c r="H203" s="67">
        <v>0</v>
      </c>
      <c r="I203" s="67">
        <v>0</v>
      </c>
      <c r="J203" s="67">
        <v>0</v>
      </c>
      <c r="K203" s="67">
        <v>0</v>
      </c>
      <c r="L203" s="67">
        <v>-29</v>
      </c>
      <c r="M203" s="67">
        <v>0</v>
      </c>
      <c r="N203" s="67">
        <v>2552</v>
      </c>
      <c r="O203" s="67">
        <v>0</v>
      </c>
      <c r="P203" s="67">
        <v>-2449</v>
      </c>
      <c r="Q203" s="67">
        <v>0</v>
      </c>
      <c r="R203" s="67">
        <v>0</v>
      </c>
      <c r="S203" s="67">
        <v>4210</v>
      </c>
      <c r="T203" s="67">
        <v>4210</v>
      </c>
      <c r="U203" s="67">
        <v>0</v>
      </c>
      <c r="V203" s="67">
        <v>0</v>
      </c>
    </row>
    <row r="204" spans="1:22" ht="22.9" customHeight="1">
      <c r="A204" s="21" t="s">
        <v>511</v>
      </c>
      <c r="B204" s="67">
        <v>135</v>
      </c>
      <c r="C204" s="67">
        <v>135</v>
      </c>
      <c r="D204" s="67">
        <v>0</v>
      </c>
      <c r="E204" s="67">
        <v>0</v>
      </c>
      <c r="F204" s="67">
        <v>2584</v>
      </c>
      <c r="G204" s="67">
        <v>0</v>
      </c>
      <c r="H204" s="67">
        <v>0</v>
      </c>
      <c r="I204" s="67">
        <v>0</v>
      </c>
      <c r="J204" s="67">
        <v>0</v>
      </c>
      <c r="K204" s="67">
        <v>0</v>
      </c>
      <c r="L204" s="67">
        <v>0</v>
      </c>
      <c r="M204" s="67">
        <v>0</v>
      </c>
      <c r="N204" s="67">
        <v>0</v>
      </c>
      <c r="O204" s="67">
        <v>0</v>
      </c>
      <c r="P204" s="67">
        <v>-2449</v>
      </c>
      <c r="Q204" s="67">
        <v>0</v>
      </c>
      <c r="R204" s="67">
        <v>0</v>
      </c>
      <c r="S204" s="67">
        <v>270</v>
      </c>
      <c r="T204" s="67">
        <v>270</v>
      </c>
      <c r="U204" s="67">
        <v>0</v>
      </c>
      <c r="V204" s="67">
        <v>0</v>
      </c>
    </row>
    <row r="205" spans="1:22" ht="22.9" customHeight="1">
      <c r="A205" s="21" t="s">
        <v>512</v>
      </c>
      <c r="B205" s="67">
        <v>414</v>
      </c>
      <c r="C205" s="67">
        <v>-29</v>
      </c>
      <c r="D205" s="67">
        <v>0</v>
      </c>
      <c r="E205" s="67">
        <v>0</v>
      </c>
      <c r="F205" s="67">
        <v>0</v>
      </c>
      <c r="G205" s="67">
        <v>0</v>
      </c>
      <c r="H205" s="67">
        <v>0</v>
      </c>
      <c r="I205" s="67">
        <v>0</v>
      </c>
      <c r="J205" s="67">
        <v>0</v>
      </c>
      <c r="K205" s="67">
        <v>0</v>
      </c>
      <c r="L205" s="67">
        <v>-29</v>
      </c>
      <c r="M205" s="67">
        <v>0</v>
      </c>
      <c r="N205" s="67">
        <v>0</v>
      </c>
      <c r="O205" s="67">
        <v>0</v>
      </c>
      <c r="P205" s="67">
        <v>0</v>
      </c>
      <c r="Q205" s="67">
        <v>0</v>
      </c>
      <c r="R205" s="67">
        <v>0</v>
      </c>
      <c r="S205" s="67">
        <v>385</v>
      </c>
      <c r="T205" s="67">
        <v>385</v>
      </c>
      <c r="U205" s="67">
        <v>0</v>
      </c>
      <c r="V205" s="67">
        <v>0</v>
      </c>
    </row>
    <row r="206" spans="1:22" ht="22.9" customHeight="1">
      <c r="A206" s="21" t="s">
        <v>513</v>
      </c>
      <c r="B206" s="67">
        <v>0</v>
      </c>
      <c r="C206" s="67">
        <v>0</v>
      </c>
      <c r="D206" s="67">
        <v>0</v>
      </c>
      <c r="E206" s="67">
        <v>0</v>
      </c>
      <c r="F206" s="67">
        <v>0</v>
      </c>
      <c r="G206" s="67">
        <v>0</v>
      </c>
      <c r="H206" s="67">
        <v>0</v>
      </c>
      <c r="I206" s="67">
        <v>0</v>
      </c>
      <c r="J206" s="67">
        <v>0</v>
      </c>
      <c r="K206" s="67">
        <v>0</v>
      </c>
      <c r="L206" s="67">
        <v>0</v>
      </c>
      <c r="M206" s="67">
        <v>0</v>
      </c>
      <c r="N206" s="67">
        <v>0</v>
      </c>
      <c r="O206" s="67">
        <v>0</v>
      </c>
      <c r="P206" s="67">
        <v>0</v>
      </c>
      <c r="Q206" s="67">
        <v>0</v>
      </c>
      <c r="R206" s="67">
        <v>0</v>
      </c>
      <c r="S206" s="67">
        <v>0</v>
      </c>
      <c r="T206" s="67">
        <v>0</v>
      </c>
      <c r="U206" s="67">
        <v>0</v>
      </c>
      <c r="V206" s="67">
        <v>0</v>
      </c>
    </row>
    <row r="207" spans="1:22" ht="22.9" customHeight="1">
      <c r="A207" s="21" t="s">
        <v>514</v>
      </c>
      <c r="B207" s="67">
        <v>1003</v>
      </c>
      <c r="C207" s="67">
        <v>2430</v>
      </c>
      <c r="D207" s="67">
        <v>0</v>
      </c>
      <c r="E207" s="67">
        <v>0</v>
      </c>
      <c r="F207" s="67">
        <v>0</v>
      </c>
      <c r="G207" s="67">
        <v>0</v>
      </c>
      <c r="H207" s="67">
        <v>0</v>
      </c>
      <c r="I207" s="67">
        <v>0</v>
      </c>
      <c r="J207" s="67">
        <v>0</v>
      </c>
      <c r="K207" s="67">
        <v>0</v>
      </c>
      <c r="L207" s="67">
        <v>0</v>
      </c>
      <c r="M207" s="67">
        <v>0</v>
      </c>
      <c r="N207" s="67">
        <v>2430</v>
      </c>
      <c r="O207" s="67">
        <v>0</v>
      </c>
      <c r="P207" s="67">
        <v>0</v>
      </c>
      <c r="Q207" s="67">
        <v>0</v>
      </c>
      <c r="R207" s="67">
        <v>0</v>
      </c>
      <c r="S207" s="67">
        <v>3433</v>
      </c>
      <c r="T207" s="67">
        <v>3433</v>
      </c>
      <c r="U207" s="67">
        <v>0</v>
      </c>
      <c r="V207" s="67">
        <v>0</v>
      </c>
    </row>
    <row r="208" spans="1:22" ht="22.9" customHeight="1">
      <c r="A208" s="21" t="s">
        <v>162</v>
      </c>
      <c r="B208" s="67">
        <v>0</v>
      </c>
      <c r="C208" s="67">
        <v>0</v>
      </c>
      <c r="D208" s="67">
        <v>0</v>
      </c>
      <c r="E208" s="67">
        <v>0</v>
      </c>
      <c r="F208" s="67">
        <v>0</v>
      </c>
      <c r="G208" s="67">
        <v>0</v>
      </c>
      <c r="H208" s="67">
        <v>0</v>
      </c>
      <c r="I208" s="67">
        <v>0</v>
      </c>
      <c r="J208" s="67">
        <v>0</v>
      </c>
      <c r="K208" s="67">
        <v>0</v>
      </c>
      <c r="L208" s="67">
        <v>0</v>
      </c>
      <c r="M208" s="67">
        <v>0</v>
      </c>
      <c r="N208" s="67">
        <v>0</v>
      </c>
      <c r="O208" s="67">
        <v>0</v>
      </c>
      <c r="P208" s="67">
        <v>0</v>
      </c>
      <c r="Q208" s="67">
        <v>0</v>
      </c>
      <c r="R208" s="67">
        <v>0</v>
      </c>
      <c r="S208" s="67">
        <v>0</v>
      </c>
      <c r="T208" s="67">
        <v>0</v>
      </c>
      <c r="U208" s="67">
        <v>0</v>
      </c>
      <c r="V208" s="67">
        <v>0</v>
      </c>
    </row>
    <row r="209" spans="1:22" ht="22.9" customHeight="1">
      <c r="A209" s="21" t="s">
        <v>515</v>
      </c>
      <c r="B209" s="67">
        <v>0</v>
      </c>
      <c r="C209" s="67">
        <v>0</v>
      </c>
      <c r="D209" s="67">
        <v>0</v>
      </c>
      <c r="E209" s="67">
        <v>0</v>
      </c>
      <c r="F209" s="67">
        <v>0</v>
      </c>
      <c r="G209" s="67">
        <v>0</v>
      </c>
      <c r="H209" s="67">
        <v>0</v>
      </c>
      <c r="I209" s="67">
        <v>0</v>
      </c>
      <c r="J209" s="67">
        <v>0</v>
      </c>
      <c r="K209" s="67">
        <v>0</v>
      </c>
      <c r="L209" s="67">
        <v>0</v>
      </c>
      <c r="M209" s="67">
        <v>0</v>
      </c>
      <c r="N209" s="67">
        <v>0</v>
      </c>
      <c r="O209" s="67">
        <v>0</v>
      </c>
      <c r="P209" s="67">
        <v>0</v>
      </c>
      <c r="Q209" s="67">
        <v>0</v>
      </c>
      <c r="R209" s="67">
        <v>0</v>
      </c>
      <c r="S209" s="67">
        <v>0</v>
      </c>
      <c r="T209" s="67">
        <v>0</v>
      </c>
      <c r="U209" s="67">
        <v>0</v>
      </c>
      <c r="V209" s="67">
        <v>0</v>
      </c>
    </row>
    <row r="210" spans="1:22" ht="22.9" customHeight="1">
      <c r="A210" s="21" t="s">
        <v>516</v>
      </c>
      <c r="B210" s="67">
        <v>0</v>
      </c>
      <c r="C210" s="67">
        <v>0</v>
      </c>
      <c r="D210" s="67">
        <v>0</v>
      </c>
      <c r="E210" s="67">
        <v>0</v>
      </c>
      <c r="F210" s="67">
        <v>0</v>
      </c>
      <c r="G210" s="67">
        <v>0</v>
      </c>
      <c r="H210" s="67">
        <v>0</v>
      </c>
      <c r="I210" s="67">
        <v>0</v>
      </c>
      <c r="J210" s="67">
        <v>0</v>
      </c>
      <c r="K210" s="67">
        <v>0</v>
      </c>
      <c r="L210" s="67">
        <v>0</v>
      </c>
      <c r="M210" s="67">
        <v>0</v>
      </c>
      <c r="N210" s="67">
        <v>0</v>
      </c>
      <c r="O210" s="67">
        <v>0</v>
      </c>
      <c r="P210" s="67">
        <v>0</v>
      </c>
      <c r="Q210" s="67">
        <v>0</v>
      </c>
      <c r="R210" s="67">
        <v>0</v>
      </c>
      <c r="S210" s="67">
        <v>0</v>
      </c>
      <c r="T210" s="67">
        <v>0</v>
      </c>
      <c r="U210" s="67">
        <v>0</v>
      </c>
      <c r="V210" s="67">
        <v>0</v>
      </c>
    </row>
    <row r="211" spans="1:22" ht="22.9" customHeight="1">
      <c r="A211" s="21" t="s">
        <v>517</v>
      </c>
      <c r="B211" s="67">
        <v>0</v>
      </c>
      <c r="C211" s="67">
        <v>122</v>
      </c>
      <c r="D211" s="67">
        <v>0</v>
      </c>
      <c r="E211" s="67">
        <v>0</v>
      </c>
      <c r="F211" s="67">
        <v>0</v>
      </c>
      <c r="G211" s="67">
        <v>0</v>
      </c>
      <c r="H211" s="67">
        <v>0</v>
      </c>
      <c r="I211" s="67">
        <v>0</v>
      </c>
      <c r="J211" s="67">
        <v>0</v>
      </c>
      <c r="K211" s="67">
        <v>0</v>
      </c>
      <c r="L211" s="67">
        <v>0</v>
      </c>
      <c r="M211" s="67">
        <v>0</v>
      </c>
      <c r="N211" s="67">
        <v>122</v>
      </c>
      <c r="O211" s="67">
        <v>0</v>
      </c>
      <c r="P211" s="67">
        <v>0</v>
      </c>
      <c r="Q211" s="67">
        <v>0</v>
      </c>
      <c r="R211" s="67">
        <v>0</v>
      </c>
      <c r="S211" s="67">
        <v>122</v>
      </c>
      <c r="T211" s="67">
        <v>122</v>
      </c>
      <c r="U211" s="67">
        <v>0</v>
      </c>
      <c r="V211" s="67">
        <v>0</v>
      </c>
    </row>
    <row r="212" spans="1:22" ht="22.9" customHeight="1">
      <c r="A212" s="21" t="s">
        <v>168</v>
      </c>
      <c r="B212" s="67">
        <v>1200</v>
      </c>
      <c r="C212" s="67">
        <v>-1200</v>
      </c>
      <c r="D212" s="67">
        <v>0</v>
      </c>
      <c r="E212" s="67">
        <v>0</v>
      </c>
      <c r="F212" s="67">
        <v>0</v>
      </c>
      <c r="G212" s="67">
        <v>0</v>
      </c>
      <c r="H212" s="67">
        <v>0</v>
      </c>
      <c r="I212" s="67">
        <v>0</v>
      </c>
      <c r="J212" s="67">
        <v>0</v>
      </c>
      <c r="K212" s="67">
        <v>0</v>
      </c>
      <c r="L212" s="67">
        <v>0</v>
      </c>
      <c r="M212" s="67">
        <v>0</v>
      </c>
      <c r="N212" s="67">
        <v>0</v>
      </c>
      <c r="O212" s="67">
        <v>0</v>
      </c>
      <c r="P212" s="67">
        <v>-1200</v>
      </c>
      <c r="Q212" s="67">
        <v>0</v>
      </c>
      <c r="R212" s="67">
        <v>0</v>
      </c>
      <c r="S212" s="67">
        <v>0</v>
      </c>
      <c r="T212" s="67">
        <v>0</v>
      </c>
      <c r="U212" s="67">
        <v>0</v>
      </c>
      <c r="V212" s="67">
        <v>0</v>
      </c>
    </row>
    <row r="213" spans="1:22" ht="22.9" customHeight="1">
      <c r="A213" s="21" t="s">
        <v>169</v>
      </c>
      <c r="B213" s="67">
        <v>5223</v>
      </c>
      <c r="C213" s="67">
        <v>-5223</v>
      </c>
      <c r="D213" s="67">
        <v>0</v>
      </c>
      <c r="E213" s="67">
        <v>0</v>
      </c>
      <c r="F213" s="67">
        <v>0</v>
      </c>
      <c r="G213" s="67">
        <v>0</v>
      </c>
      <c r="H213" s="67">
        <v>0</v>
      </c>
      <c r="I213" s="67">
        <v>0</v>
      </c>
      <c r="J213" s="67">
        <v>0</v>
      </c>
      <c r="K213" s="67">
        <v>0</v>
      </c>
      <c r="L213" s="67">
        <v>0</v>
      </c>
      <c r="M213" s="67">
        <v>0</v>
      </c>
      <c r="N213" s="67">
        <v>0</v>
      </c>
      <c r="O213" s="67">
        <v>0</v>
      </c>
      <c r="P213" s="67">
        <v>-5223</v>
      </c>
      <c r="Q213" s="67">
        <v>0</v>
      </c>
      <c r="R213" s="67">
        <v>0</v>
      </c>
      <c r="S213" s="67">
        <v>0</v>
      </c>
      <c r="T213" s="67">
        <v>0</v>
      </c>
      <c r="U213" s="67">
        <v>0</v>
      </c>
      <c r="V213" s="67">
        <v>0</v>
      </c>
    </row>
    <row r="214" spans="1:22" ht="22.9" customHeight="1">
      <c r="A214" s="21" t="s">
        <v>170</v>
      </c>
      <c r="B214" s="67">
        <v>5223</v>
      </c>
      <c r="C214" s="67">
        <v>-5223</v>
      </c>
      <c r="D214" s="67">
        <v>0</v>
      </c>
      <c r="E214" s="67">
        <v>0</v>
      </c>
      <c r="F214" s="67">
        <v>0</v>
      </c>
      <c r="G214" s="67">
        <v>0</v>
      </c>
      <c r="H214" s="67">
        <v>0</v>
      </c>
      <c r="I214" s="67">
        <v>0</v>
      </c>
      <c r="J214" s="67">
        <v>0</v>
      </c>
      <c r="K214" s="67">
        <v>0</v>
      </c>
      <c r="L214" s="67">
        <v>0</v>
      </c>
      <c r="M214" s="67">
        <v>0</v>
      </c>
      <c r="N214" s="67">
        <v>0</v>
      </c>
      <c r="O214" s="67">
        <v>0</v>
      </c>
      <c r="P214" s="67">
        <v>-5223</v>
      </c>
      <c r="Q214" s="67">
        <v>0</v>
      </c>
      <c r="R214" s="67">
        <v>0</v>
      </c>
      <c r="S214" s="67">
        <v>0</v>
      </c>
      <c r="T214" s="67">
        <v>0</v>
      </c>
      <c r="U214" s="67">
        <v>0</v>
      </c>
      <c r="V214" s="67">
        <v>0</v>
      </c>
    </row>
    <row r="215" spans="1:22" ht="22.9" customHeight="1">
      <c r="A215" s="21" t="s">
        <v>171</v>
      </c>
      <c r="B215" s="67">
        <v>0</v>
      </c>
      <c r="C215" s="67">
        <v>0</v>
      </c>
      <c r="D215" s="67">
        <v>0</v>
      </c>
      <c r="E215" s="67">
        <v>0</v>
      </c>
      <c r="F215" s="67">
        <v>0</v>
      </c>
      <c r="G215" s="67">
        <v>0</v>
      </c>
      <c r="H215" s="67">
        <v>0</v>
      </c>
      <c r="I215" s="67">
        <v>0</v>
      </c>
      <c r="J215" s="67">
        <v>0</v>
      </c>
      <c r="K215" s="67">
        <v>0</v>
      </c>
      <c r="L215" s="67">
        <v>0</v>
      </c>
      <c r="M215" s="67">
        <v>0</v>
      </c>
      <c r="N215" s="67">
        <v>0</v>
      </c>
      <c r="O215" s="67">
        <v>0</v>
      </c>
      <c r="P215" s="67">
        <v>0</v>
      </c>
      <c r="Q215" s="67">
        <v>0</v>
      </c>
      <c r="R215" s="67">
        <v>0</v>
      </c>
      <c r="S215" s="67">
        <v>0</v>
      </c>
      <c r="T215" s="67">
        <v>0</v>
      </c>
      <c r="U215" s="67">
        <v>0</v>
      </c>
      <c r="V215" s="67">
        <v>0</v>
      </c>
    </row>
    <row r="216" spans="1:22" ht="22.9" customHeight="1">
      <c r="A216" s="21" t="s">
        <v>244</v>
      </c>
      <c r="B216" s="67">
        <v>2411</v>
      </c>
      <c r="C216" s="67">
        <v>-199</v>
      </c>
      <c r="D216" s="67">
        <v>0</v>
      </c>
      <c r="E216" s="67">
        <v>0</v>
      </c>
      <c r="F216" s="67">
        <v>0</v>
      </c>
      <c r="G216" s="67">
        <v>0</v>
      </c>
      <c r="H216" s="67">
        <v>0</v>
      </c>
      <c r="I216" s="67">
        <v>0</v>
      </c>
      <c r="J216" s="67">
        <v>0</v>
      </c>
      <c r="K216" s="67">
        <v>0</v>
      </c>
      <c r="L216" s="67">
        <v>-199</v>
      </c>
      <c r="M216" s="67">
        <v>0</v>
      </c>
      <c r="N216" s="67">
        <v>0</v>
      </c>
      <c r="O216" s="67">
        <v>0</v>
      </c>
      <c r="P216" s="67">
        <v>0</v>
      </c>
      <c r="Q216" s="67">
        <v>0</v>
      </c>
      <c r="R216" s="67">
        <v>0</v>
      </c>
      <c r="S216" s="67">
        <v>2212</v>
      </c>
      <c r="T216" s="67">
        <v>2212</v>
      </c>
      <c r="U216" s="67">
        <v>0</v>
      </c>
      <c r="V216" s="67">
        <v>0</v>
      </c>
    </row>
    <row r="217" spans="1:22" ht="22.9" customHeight="1">
      <c r="A217" s="21" t="s">
        <v>715</v>
      </c>
      <c r="B217" s="67">
        <v>0</v>
      </c>
      <c r="C217" s="67">
        <v>0</v>
      </c>
      <c r="D217" s="67">
        <v>0</v>
      </c>
      <c r="E217" s="67">
        <v>0</v>
      </c>
      <c r="F217" s="67">
        <v>0</v>
      </c>
      <c r="G217" s="67">
        <v>0</v>
      </c>
      <c r="H217" s="67">
        <v>0</v>
      </c>
      <c r="I217" s="67">
        <v>0</v>
      </c>
      <c r="J217" s="67">
        <v>0</v>
      </c>
      <c r="K217" s="67">
        <v>0</v>
      </c>
      <c r="L217" s="67">
        <v>0</v>
      </c>
      <c r="M217" s="67">
        <v>0</v>
      </c>
      <c r="N217" s="67">
        <v>0</v>
      </c>
      <c r="O217" s="67">
        <v>0</v>
      </c>
      <c r="P217" s="67">
        <v>0</v>
      </c>
      <c r="Q217" s="67">
        <v>0</v>
      </c>
      <c r="R217" s="67">
        <v>0</v>
      </c>
      <c r="S217" s="67">
        <v>0</v>
      </c>
      <c r="T217" s="67">
        <v>0</v>
      </c>
      <c r="U217" s="67">
        <v>0</v>
      </c>
      <c r="V217" s="67">
        <v>0</v>
      </c>
    </row>
    <row r="218" spans="1:22" ht="22.9" customHeight="1">
      <c r="A218" s="21" t="s">
        <v>716</v>
      </c>
      <c r="B218" s="67">
        <v>0</v>
      </c>
      <c r="C218" s="67">
        <v>0</v>
      </c>
      <c r="D218" s="67">
        <v>0</v>
      </c>
      <c r="E218" s="67">
        <v>0</v>
      </c>
      <c r="F218" s="67">
        <v>0</v>
      </c>
      <c r="G218" s="67">
        <v>0</v>
      </c>
      <c r="H218" s="67">
        <v>0</v>
      </c>
      <c r="I218" s="67">
        <v>0</v>
      </c>
      <c r="J218" s="67">
        <v>0</v>
      </c>
      <c r="K218" s="67">
        <v>0</v>
      </c>
      <c r="L218" s="67">
        <v>0</v>
      </c>
      <c r="M218" s="67">
        <v>0</v>
      </c>
      <c r="N218" s="67">
        <v>0</v>
      </c>
      <c r="O218" s="67">
        <v>0</v>
      </c>
      <c r="P218" s="67">
        <v>0</v>
      </c>
      <c r="Q218" s="67">
        <v>0</v>
      </c>
      <c r="R218" s="67">
        <v>0</v>
      </c>
      <c r="S218" s="67">
        <v>0</v>
      </c>
      <c r="T218" s="67">
        <v>0</v>
      </c>
      <c r="U218" s="67">
        <v>0</v>
      </c>
      <c r="V218" s="67">
        <v>0</v>
      </c>
    </row>
    <row r="219" spans="1:22" ht="22.9" customHeight="1">
      <c r="A219" s="21" t="s">
        <v>285</v>
      </c>
      <c r="B219" s="67">
        <v>2411</v>
      </c>
      <c r="C219" s="67">
        <v>-199</v>
      </c>
      <c r="D219" s="67">
        <v>0</v>
      </c>
      <c r="E219" s="67">
        <v>0</v>
      </c>
      <c r="F219" s="67">
        <v>0</v>
      </c>
      <c r="G219" s="67">
        <v>0</v>
      </c>
      <c r="H219" s="67">
        <v>0</v>
      </c>
      <c r="I219" s="67">
        <v>0</v>
      </c>
      <c r="J219" s="67">
        <v>0</v>
      </c>
      <c r="K219" s="67">
        <v>0</v>
      </c>
      <c r="L219" s="67">
        <v>-199</v>
      </c>
      <c r="M219" s="67">
        <v>0</v>
      </c>
      <c r="N219" s="67">
        <v>0</v>
      </c>
      <c r="O219" s="67">
        <v>0</v>
      </c>
      <c r="P219" s="67">
        <v>0</v>
      </c>
      <c r="Q219" s="67">
        <v>0</v>
      </c>
      <c r="R219" s="67">
        <v>0</v>
      </c>
      <c r="S219" s="67">
        <v>2212</v>
      </c>
      <c r="T219" s="67">
        <v>2212</v>
      </c>
      <c r="U219" s="67">
        <v>0</v>
      </c>
      <c r="V219" s="67">
        <v>0</v>
      </c>
    </row>
    <row r="220" spans="1:22" ht="22.9" customHeight="1">
      <c r="A220" s="21" t="s">
        <v>245</v>
      </c>
      <c r="B220" s="67">
        <v>0</v>
      </c>
      <c r="C220" s="67">
        <v>6</v>
      </c>
      <c r="D220" s="67">
        <v>0</v>
      </c>
      <c r="E220" s="67">
        <v>0</v>
      </c>
      <c r="F220" s="67">
        <v>0</v>
      </c>
      <c r="G220" s="67">
        <v>0</v>
      </c>
      <c r="H220" s="67">
        <v>0</v>
      </c>
      <c r="I220" s="67">
        <v>0</v>
      </c>
      <c r="J220" s="67">
        <v>0</v>
      </c>
      <c r="K220" s="67">
        <v>0</v>
      </c>
      <c r="L220" s="67">
        <v>0</v>
      </c>
      <c r="M220" s="67">
        <v>0</v>
      </c>
      <c r="N220" s="67">
        <v>6</v>
      </c>
      <c r="O220" s="67">
        <v>0</v>
      </c>
      <c r="P220" s="67">
        <v>0</v>
      </c>
      <c r="Q220" s="67">
        <v>0</v>
      </c>
      <c r="R220" s="67">
        <v>0</v>
      </c>
      <c r="S220" s="67">
        <v>6</v>
      </c>
      <c r="T220" s="67">
        <v>6</v>
      </c>
      <c r="U220" s="67">
        <v>0</v>
      </c>
      <c r="V220" s="67">
        <v>0</v>
      </c>
    </row>
    <row r="221" spans="1:22" ht="22.9" customHeight="1">
      <c r="A221" s="21" t="s">
        <v>717</v>
      </c>
      <c r="B221" s="67">
        <v>0</v>
      </c>
      <c r="C221" s="67">
        <v>0</v>
      </c>
      <c r="D221" s="67">
        <v>0</v>
      </c>
      <c r="E221" s="67">
        <v>0</v>
      </c>
      <c r="F221" s="67">
        <v>0</v>
      </c>
      <c r="G221" s="67">
        <v>0</v>
      </c>
      <c r="H221" s="67">
        <v>0</v>
      </c>
      <c r="I221" s="67">
        <v>0</v>
      </c>
      <c r="J221" s="67">
        <v>0</v>
      </c>
      <c r="K221" s="67">
        <v>0</v>
      </c>
      <c r="L221" s="67">
        <v>0</v>
      </c>
      <c r="M221" s="67">
        <v>0</v>
      </c>
      <c r="N221" s="67">
        <v>0</v>
      </c>
      <c r="O221" s="67">
        <v>0</v>
      </c>
      <c r="P221" s="67">
        <v>0</v>
      </c>
      <c r="Q221" s="67">
        <v>0</v>
      </c>
      <c r="R221" s="67">
        <v>0</v>
      </c>
      <c r="S221" s="67">
        <v>0</v>
      </c>
      <c r="T221" s="67">
        <v>0</v>
      </c>
      <c r="U221" s="67">
        <v>0</v>
      </c>
      <c r="V221" s="67">
        <v>0</v>
      </c>
    </row>
    <row r="222" spans="1:22" ht="22.9" customHeight="1">
      <c r="A222" s="21" t="s">
        <v>718</v>
      </c>
      <c r="B222" s="67">
        <v>0</v>
      </c>
      <c r="C222" s="67">
        <v>0</v>
      </c>
      <c r="D222" s="67">
        <v>0</v>
      </c>
      <c r="E222" s="67">
        <v>0</v>
      </c>
      <c r="F222" s="67">
        <v>0</v>
      </c>
      <c r="G222" s="67">
        <v>0</v>
      </c>
      <c r="H222" s="67">
        <v>0</v>
      </c>
      <c r="I222" s="67">
        <v>0</v>
      </c>
      <c r="J222" s="67">
        <v>0</v>
      </c>
      <c r="K222" s="67">
        <v>0</v>
      </c>
      <c r="L222" s="67">
        <v>0</v>
      </c>
      <c r="M222" s="67">
        <v>0</v>
      </c>
      <c r="N222" s="67">
        <v>0</v>
      </c>
      <c r="O222" s="67">
        <v>0</v>
      </c>
      <c r="P222" s="67">
        <v>0</v>
      </c>
      <c r="Q222" s="67">
        <v>0</v>
      </c>
      <c r="R222" s="67">
        <v>0</v>
      </c>
      <c r="S222" s="67">
        <v>0</v>
      </c>
      <c r="T222" s="67">
        <v>0</v>
      </c>
      <c r="U222" s="67">
        <v>0</v>
      </c>
      <c r="V222" s="67">
        <v>0</v>
      </c>
    </row>
    <row r="223" spans="1:22" ht="22.9" customHeight="1">
      <c r="A223" s="21" t="s">
        <v>286</v>
      </c>
      <c r="B223" s="67">
        <v>0</v>
      </c>
      <c r="C223" s="67">
        <v>6</v>
      </c>
      <c r="D223" s="67">
        <v>0</v>
      </c>
      <c r="E223" s="67">
        <v>0</v>
      </c>
      <c r="F223" s="67">
        <v>0</v>
      </c>
      <c r="G223" s="67">
        <v>0</v>
      </c>
      <c r="H223" s="67">
        <v>0</v>
      </c>
      <c r="I223" s="67">
        <v>0</v>
      </c>
      <c r="J223" s="67">
        <v>0</v>
      </c>
      <c r="K223" s="67">
        <v>0</v>
      </c>
      <c r="L223" s="67">
        <v>0</v>
      </c>
      <c r="M223" s="67">
        <v>0</v>
      </c>
      <c r="N223" s="67">
        <v>6</v>
      </c>
      <c r="O223" s="67">
        <v>0</v>
      </c>
      <c r="P223" s="67">
        <v>0</v>
      </c>
      <c r="Q223" s="67">
        <v>0</v>
      </c>
      <c r="R223" s="67">
        <v>0</v>
      </c>
      <c r="S223" s="67">
        <v>6</v>
      </c>
      <c r="T223" s="67">
        <v>6</v>
      </c>
      <c r="U223" s="67">
        <v>0</v>
      </c>
      <c r="V223" s="67">
        <v>0</v>
      </c>
    </row>
  </sheetData>
  <mergeCells count="10">
    <mergeCell ref="U4:U5"/>
    <mergeCell ref="V4:V5"/>
    <mergeCell ref="A4:A5"/>
    <mergeCell ref="B4:B5"/>
    <mergeCell ref="A1:V1"/>
    <mergeCell ref="A2:V2"/>
    <mergeCell ref="A3:V3"/>
    <mergeCell ref="C4:R4"/>
    <mergeCell ref="S4:S5"/>
    <mergeCell ref="T4:T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Footer>&amp;C‐ 36 ‐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Sheet9"/>
  <dimension ref="A1:AE168"/>
  <sheetViews>
    <sheetView showGridLines="0" showZeros="0" view="pageLayout" topLeftCell="F1" zoomScaleNormal="100" zoomScaleSheetLayoutView="100" workbookViewId="0">
      <selection activeCell="N12" sqref="N12"/>
    </sheetView>
  </sheetViews>
  <sheetFormatPr defaultColWidth="9.125" defaultRowHeight="14.25"/>
  <cols>
    <col min="1" max="1" width="22.75" style="4" customWidth="1"/>
    <col min="2" max="3" width="8.625" style="4" customWidth="1"/>
    <col min="4" max="4" width="10" style="4" customWidth="1"/>
    <col min="5" max="13" width="8.625" style="4" customWidth="1"/>
    <col min="14" max="14" width="28.375" style="4" customWidth="1"/>
    <col min="15" max="16" width="8.625" style="4" customWidth="1"/>
    <col min="17" max="17" width="11.75" style="4" customWidth="1"/>
    <col min="18" max="25" width="8.625" style="4" customWidth="1"/>
    <col min="26" max="26" width="8.875" style="4" customWidth="1"/>
    <col min="27" max="30" width="0" style="4" hidden="1" customWidth="1"/>
    <col min="31" max="16384" width="9.125" style="4"/>
  </cols>
  <sheetData>
    <row r="1" spans="1:31" ht="27">
      <c r="A1" s="255" t="s">
        <v>1004</v>
      </c>
      <c r="B1" s="255"/>
      <c r="C1" s="255"/>
      <c r="D1" s="255"/>
      <c r="E1" s="256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</row>
    <row r="2" spans="1:31" ht="15" customHeight="1">
      <c r="A2" s="159"/>
      <c r="B2" s="159"/>
      <c r="C2" s="159"/>
      <c r="D2" s="159"/>
      <c r="E2" s="160"/>
      <c r="F2" s="160"/>
      <c r="G2" s="160"/>
      <c r="H2" s="160"/>
      <c r="I2" s="160"/>
      <c r="J2" s="160"/>
      <c r="K2" s="160"/>
      <c r="L2" s="160"/>
      <c r="M2" s="159" t="s">
        <v>366</v>
      </c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59" t="s">
        <v>366</v>
      </c>
    </row>
    <row r="3" spans="1:31" ht="15" customHeight="1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 t="s">
        <v>3</v>
      </c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 t="s">
        <v>3</v>
      </c>
    </row>
    <row r="4" spans="1:31">
      <c r="A4" s="257" t="s">
        <v>0</v>
      </c>
      <c r="B4" s="259" t="s">
        <v>632</v>
      </c>
      <c r="C4" s="260"/>
      <c r="D4" s="261"/>
      <c r="E4" s="259" t="s">
        <v>625</v>
      </c>
      <c r="F4" s="260"/>
      <c r="G4" s="261"/>
      <c r="H4" s="259" t="s">
        <v>626</v>
      </c>
      <c r="I4" s="262"/>
      <c r="J4" s="263"/>
      <c r="K4" s="259" t="s">
        <v>627</v>
      </c>
      <c r="L4" s="262"/>
      <c r="M4" s="263"/>
      <c r="N4" s="257" t="s">
        <v>0</v>
      </c>
      <c r="O4" s="264" t="s">
        <v>637</v>
      </c>
      <c r="P4" s="265"/>
      <c r="Q4" s="266"/>
      <c r="R4" s="259" t="s">
        <v>625</v>
      </c>
      <c r="S4" s="260"/>
      <c r="T4" s="261"/>
      <c r="U4" s="259" t="s">
        <v>626</v>
      </c>
      <c r="V4" s="262"/>
      <c r="W4" s="263"/>
      <c r="X4" s="259" t="s">
        <v>627</v>
      </c>
      <c r="Y4" s="262"/>
      <c r="Z4" s="263"/>
      <c r="AA4" s="15"/>
      <c r="AB4" s="6" t="s">
        <v>65</v>
      </c>
      <c r="AC4" s="6" t="s">
        <v>66</v>
      </c>
      <c r="AD4" s="6" t="s">
        <v>67</v>
      </c>
    </row>
    <row r="5" spans="1:31" s="105" customFormat="1" ht="31.5" customHeight="1">
      <c r="A5" s="258"/>
      <c r="B5" s="102" t="s">
        <v>360</v>
      </c>
      <c r="C5" s="103" t="s">
        <v>1</v>
      </c>
      <c r="D5" s="103" t="s">
        <v>14</v>
      </c>
      <c r="E5" s="102" t="s">
        <v>360</v>
      </c>
      <c r="F5" s="103" t="s">
        <v>1</v>
      </c>
      <c r="G5" s="103" t="s">
        <v>14</v>
      </c>
      <c r="H5" s="102" t="s">
        <v>360</v>
      </c>
      <c r="I5" s="103" t="s">
        <v>1</v>
      </c>
      <c r="J5" s="103" t="s">
        <v>14</v>
      </c>
      <c r="K5" s="102" t="s">
        <v>360</v>
      </c>
      <c r="L5" s="103" t="s">
        <v>1</v>
      </c>
      <c r="M5" s="103" t="s">
        <v>14</v>
      </c>
      <c r="N5" s="258"/>
      <c r="O5" s="102" t="s">
        <v>360</v>
      </c>
      <c r="P5" s="103" t="s">
        <v>1</v>
      </c>
      <c r="Q5" s="103" t="s">
        <v>14</v>
      </c>
      <c r="R5" s="102" t="s">
        <v>360</v>
      </c>
      <c r="S5" s="103" t="s">
        <v>1</v>
      </c>
      <c r="T5" s="103" t="s">
        <v>14</v>
      </c>
      <c r="U5" s="102" t="s">
        <v>360</v>
      </c>
      <c r="V5" s="103" t="s">
        <v>1</v>
      </c>
      <c r="W5" s="103" t="s">
        <v>14</v>
      </c>
      <c r="X5" s="102" t="s">
        <v>360</v>
      </c>
      <c r="Y5" s="103" t="s">
        <v>1</v>
      </c>
      <c r="Z5" s="103" t="s">
        <v>14</v>
      </c>
      <c r="AA5" s="106"/>
      <c r="AB5" s="107"/>
      <c r="AC5" s="107"/>
      <c r="AD5" s="107"/>
    </row>
    <row r="6" spans="1:31">
      <c r="A6" s="7" t="s">
        <v>22</v>
      </c>
      <c r="B6" s="63">
        <f t="shared" ref="B6:D7" si="0">E6+H6+K6</f>
        <v>47538</v>
      </c>
      <c r="C6" s="63">
        <f t="shared" si="0"/>
        <v>48844</v>
      </c>
      <c r="D6" s="63">
        <f t="shared" si="0"/>
        <v>58187</v>
      </c>
      <c r="E6" s="63">
        <v>3135</v>
      </c>
      <c r="F6" s="63">
        <v>4441</v>
      </c>
      <c r="G6" s="63">
        <v>4722</v>
      </c>
      <c r="H6" s="63">
        <v>19487</v>
      </c>
      <c r="I6" s="63">
        <v>19487</v>
      </c>
      <c r="J6" s="63">
        <v>44563</v>
      </c>
      <c r="K6" s="132">
        <v>24916</v>
      </c>
      <c r="L6" s="132">
        <v>24916</v>
      </c>
      <c r="M6" s="132">
        <v>8902</v>
      </c>
      <c r="N6" s="16" t="s">
        <v>493</v>
      </c>
      <c r="O6" s="134"/>
      <c r="P6" s="134"/>
      <c r="Q6" s="134"/>
      <c r="R6" s="63"/>
      <c r="S6" s="63"/>
      <c r="T6" s="63"/>
      <c r="U6" s="63"/>
      <c r="V6" s="63"/>
      <c r="W6" s="63"/>
      <c r="X6" s="132"/>
      <c r="Y6" s="132"/>
      <c r="Z6" s="132"/>
      <c r="AA6" s="15">
        <v>0</v>
      </c>
      <c r="AB6" s="5">
        <v>1331410</v>
      </c>
      <c r="AC6" s="5">
        <v>0</v>
      </c>
      <c r="AD6" s="5">
        <v>0</v>
      </c>
      <c r="AE6" s="60"/>
    </row>
    <row r="7" spans="1:31">
      <c r="A7" s="7" t="s">
        <v>565</v>
      </c>
      <c r="B7" s="63">
        <f t="shared" si="0"/>
        <v>9932</v>
      </c>
      <c r="C7" s="63">
        <f t="shared" si="0"/>
        <v>11118</v>
      </c>
      <c r="D7" s="63">
        <f t="shared" si="0"/>
        <v>20174</v>
      </c>
      <c r="E7" s="62">
        <v>4305</v>
      </c>
      <c r="F7" s="63">
        <v>5491</v>
      </c>
      <c r="G7" s="63">
        <v>5645</v>
      </c>
      <c r="H7" s="63">
        <v>543</v>
      </c>
      <c r="I7" s="63">
        <v>543</v>
      </c>
      <c r="J7" s="63">
        <v>7939</v>
      </c>
      <c r="K7" s="132">
        <v>5084</v>
      </c>
      <c r="L7" s="132">
        <v>5084</v>
      </c>
      <c r="M7" s="132">
        <v>6590</v>
      </c>
      <c r="N7" s="7" t="s">
        <v>217</v>
      </c>
      <c r="O7" s="134"/>
      <c r="P7" s="134"/>
      <c r="Q7" s="134"/>
      <c r="R7" s="62"/>
      <c r="S7" s="62"/>
      <c r="T7" s="62"/>
      <c r="U7" s="62"/>
      <c r="V7" s="62"/>
      <c r="W7" s="62"/>
      <c r="X7" s="131"/>
      <c r="Y7" s="131"/>
      <c r="Z7" s="132"/>
      <c r="AA7" s="15">
        <v>5946</v>
      </c>
      <c r="AB7" s="5">
        <v>722145</v>
      </c>
      <c r="AC7" s="5">
        <v>0</v>
      </c>
      <c r="AD7" s="5">
        <v>0</v>
      </c>
      <c r="AE7" s="60"/>
    </row>
    <row r="8" spans="1:31">
      <c r="A8" s="7"/>
      <c r="B8" s="7"/>
      <c r="C8" s="7"/>
      <c r="D8" s="7"/>
      <c r="E8" s="62"/>
      <c r="F8" s="63"/>
      <c r="G8" s="63"/>
      <c r="H8" s="63"/>
      <c r="I8" s="63"/>
      <c r="J8" s="63"/>
      <c r="K8" s="132"/>
      <c r="L8" s="132"/>
      <c r="M8" s="132"/>
      <c r="N8" s="7" t="s">
        <v>218</v>
      </c>
      <c r="O8" s="134"/>
      <c r="P8" s="134"/>
      <c r="Q8" s="134"/>
      <c r="R8" s="62"/>
      <c r="S8" s="62"/>
      <c r="T8" s="62"/>
      <c r="U8" s="62"/>
      <c r="V8" s="62"/>
      <c r="W8" s="62"/>
      <c r="X8" s="131"/>
      <c r="Y8" s="131"/>
      <c r="Z8" s="132"/>
      <c r="AA8" s="9">
        <v>5971</v>
      </c>
      <c r="AB8" s="7"/>
      <c r="AC8" s="7"/>
      <c r="AD8" s="7"/>
      <c r="AE8" s="60"/>
    </row>
    <row r="9" spans="1:31">
      <c r="A9" s="7"/>
      <c r="B9" s="7"/>
      <c r="C9" s="7"/>
      <c r="D9" s="7"/>
      <c r="E9" s="62"/>
      <c r="F9" s="63"/>
      <c r="G9" s="63"/>
      <c r="H9" s="63"/>
      <c r="I9" s="63"/>
      <c r="J9" s="63"/>
      <c r="K9" s="132"/>
      <c r="L9" s="132"/>
      <c r="M9" s="132"/>
      <c r="N9" s="7" t="s">
        <v>219</v>
      </c>
      <c r="O9" s="134">
        <f t="shared" ref="O9:P16" si="1">R9+U9+X9</f>
        <v>38312</v>
      </c>
      <c r="P9" s="134">
        <f t="shared" ref="P9:P16" si="2">S9+V9+Y9</f>
        <v>38312</v>
      </c>
      <c r="Q9" s="134">
        <f t="shared" ref="Q9:Q25" si="3">T9+W9+Z9</f>
        <v>51153</v>
      </c>
      <c r="R9" s="62"/>
      <c r="S9" s="62"/>
      <c r="T9" s="62"/>
      <c r="U9" s="62">
        <v>13498</v>
      </c>
      <c r="V9" s="62">
        <v>13498</v>
      </c>
      <c r="W9" s="62">
        <v>43651</v>
      </c>
      <c r="X9" s="131">
        <v>24814</v>
      </c>
      <c r="Y9" s="131">
        <v>24814</v>
      </c>
      <c r="Z9" s="132">
        <v>7502</v>
      </c>
      <c r="AA9" s="9">
        <v>0</v>
      </c>
      <c r="AB9" s="7"/>
      <c r="AC9" s="7"/>
      <c r="AD9" s="7"/>
      <c r="AE9" s="60"/>
    </row>
    <row r="10" spans="1:31">
      <c r="A10" s="7"/>
      <c r="B10" s="7"/>
      <c r="C10" s="7"/>
      <c r="D10" s="7"/>
      <c r="E10" s="62"/>
      <c r="F10" s="63"/>
      <c r="G10" s="63"/>
      <c r="H10" s="63"/>
      <c r="I10" s="63"/>
      <c r="J10" s="63"/>
      <c r="K10" s="132"/>
      <c r="L10" s="132"/>
      <c r="M10" s="132"/>
      <c r="N10" s="7" t="s">
        <v>223</v>
      </c>
      <c r="O10" s="134"/>
      <c r="P10" s="134">
        <f t="shared" si="2"/>
        <v>99000</v>
      </c>
      <c r="Q10" s="134">
        <f t="shared" si="3"/>
        <v>99000</v>
      </c>
      <c r="R10" s="62"/>
      <c r="S10" s="62">
        <v>99000</v>
      </c>
      <c r="T10" s="62">
        <v>99000</v>
      </c>
      <c r="U10" s="62"/>
      <c r="V10" s="62"/>
      <c r="W10" s="62"/>
      <c r="X10" s="131"/>
      <c r="Y10" s="131"/>
      <c r="Z10" s="132"/>
      <c r="AA10" s="9">
        <v>39300</v>
      </c>
      <c r="AB10" s="7"/>
      <c r="AC10" s="7"/>
      <c r="AD10" s="7"/>
      <c r="AE10" s="60"/>
    </row>
    <row r="11" spans="1:31">
      <c r="A11" s="7"/>
      <c r="B11" s="7"/>
      <c r="C11" s="7"/>
      <c r="D11" s="7"/>
      <c r="E11" s="62"/>
      <c r="F11" s="63"/>
      <c r="G11" s="63"/>
      <c r="H11" s="63"/>
      <c r="I11" s="63"/>
      <c r="J11" s="63"/>
      <c r="K11" s="132"/>
      <c r="L11" s="132"/>
      <c r="M11" s="132"/>
      <c r="N11" s="7" t="s">
        <v>224</v>
      </c>
      <c r="O11" s="134"/>
      <c r="P11" s="134"/>
      <c r="Q11" s="134"/>
      <c r="R11" s="62"/>
      <c r="S11" s="62"/>
      <c r="T11" s="62"/>
      <c r="U11" s="62"/>
      <c r="V11" s="62"/>
      <c r="W11" s="62"/>
      <c r="X11" s="131"/>
      <c r="Y11" s="131"/>
      <c r="Z11" s="132"/>
      <c r="AA11" s="9">
        <v>580585</v>
      </c>
      <c r="AB11" s="7"/>
      <c r="AC11" s="7"/>
      <c r="AD11" s="7"/>
      <c r="AE11" s="60"/>
    </row>
    <row r="12" spans="1:31">
      <c r="A12" s="7"/>
      <c r="B12" s="7"/>
      <c r="C12" s="7"/>
      <c r="D12" s="7"/>
      <c r="E12" s="62"/>
      <c r="F12" s="63"/>
      <c r="G12" s="63"/>
      <c r="H12" s="63"/>
      <c r="I12" s="63"/>
      <c r="J12" s="63"/>
      <c r="K12" s="132"/>
      <c r="L12" s="132"/>
      <c r="M12" s="132"/>
      <c r="N12" s="7" t="s">
        <v>227</v>
      </c>
      <c r="O12" s="134"/>
      <c r="P12" s="134"/>
      <c r="Q12" s="134"/>
      <c r="R12" s="62"/>
      <c r="S12" s="62"/>
      <c r="T12" s="62"/>
      <c r="U12" s="62"/>
      <c r="V12" s="62"/>
      <c r="W12" s="62"/>
      <c r="X12" s="131"/>
      <c r="Y12" s="131"/>
      <c r="Z12" s="132"/>
      <c r="AA12" s="9">
        <v>8320</v>
      </c>
      <c r="AB12" s="7"/>
      <c r="AC12" s="7"/>
      <c r="AD12" s="7"/>
      <c r="AE12" s="60"/>
    </row>
    <row r="13" spans="1:31">
      <c r="A13" s="7"/>
      <c r="B13" s="7"/>
      <c r="C13" s="7"/>
      <c r="D13" s="7"/>
      <c r="E13" s="62"/>
      <c r="F13" s="63"/>
      <c r="G13" s="63"/>
      <c r="H13" s="63"/>
      <c r="I13" s="63"/>
      <c r="J13" s="63"/>
      <c r="K13" s="132"/>
      <c r="L13" s="132"/>
      <c r="M13" s="132"/>
      <c r="N13" s="7" t="s">
        <v>21</v>
      </c>
      <c r="O13" s="134">
        <f t="shared" si="1"/>
        <v>2555</v>
      </c>
      <c r="P13" s="134">
        <f t="shared" si="2"/>
        <v>50699</v>
      </c>
      <c r="Q13" s="134">
        <f t="shared" si="3"/>
        <v>123261</v>
      </c>
      <c r="R13" s="62">
        <v>2555</v>
      </c>
      <c r="S13" s="62">
        <v>50699</v>
      </c>
      <c r="T13" s="62">
        <v>48261</v>
      </c>
      <c r="U13" s="62"/>
      <c r="V13" s="62"/>
      <c r="W13" s="62">
        <v>10000</v>
      </c>
      <c r="X13" s="131"/>
      <c r="Y13" s="131"/>
      <c r="Z13" s="132">
        <v>65000</v>
      </c>
      <c r="AA13" s="9">
        <v>0</v>
      </c>
      <c r="AB13" s="7"/>
      <c r="AC13" s="7"/>
      <c r="AD13" s="7"/>
      <c r="AE13" s="60"/>
    </row>
    <row r="14" spans="1:31">
      <c r="A14" s="7"/>
      <c r="B14" s="7"/>
      <c r="C14" s="7"/>
      <c r="D14" s="7"/>
      <c r="E14" s="62"/>
      <c r="F14" s="63"/>
      <c r="G14" s="63"/>
      <c r="H14" s="63"/>
      <c r="I14" s="63"/>
      <c r="J14" s="63"/>
      <c r="K14" s="132"/>
      <c r="L14" s="132"/>
      <c r="M14" s="132"/>
      <c r="N14" s="7" t="s">
        <v>244</v>
      </c>
      <c r="O14" s="134">
        <f t="shared" si="1"/>
        <v>10404</v>
      </c>
      <c r="P14" s="134">
        <f t="shared" si="2"/>
        <v>11590</v>
      </c>
      <c r="Q14" s="134">
        <f t="shared" si="3"/>
        <v>11599</v>
      </c>
      <c r="R14" s="62">
        <v>4305</v>
      </c>
      <c r="S14" s="62">
        <v>5491</v>
      </c>
      <c r="T14" s="62">
        <v>5491</v>
      </c>
      <c r="U14" s="62">
        <v>999</v>
      </c>
      <c r="V14" s="62">
        <v>999</v>
      </c>
      <c r="W14" s="62">
        <v>1187</v>
      </c>
      <c r="X14" s="131">
        <v>5100</v>
      </c>
      <c r="Y14" s="131">
        <v>5100</v>
      </c>
      <c r="Z14" s="132">
        <v>4921</v>
      </c>
      <c r="AA14" s="9"/>
      <c r="AB14" s="7"/>
      <c r="AC14" s="7"/>
      <c r="AD14" s="7"/>
      <c r="AE14" s="60"/>
    </row>
    <row r="15" spans="1:31">
      <c r="A15" s="7"/>
      <c r="B15" s="7"/>
      <c r="C15" s="7"/>
      <c r="D15" s="7"/>
      <c r="E15" s="62"/>
      <c r="F15" s="63"/>
      <c r="G15" s="63"/>
      <c r="H15" s="63"/>
      <c r="I15" s="63"/>
      <c r="J15" s="63"/>
      <c r="K15" s="132"/>
      <c r="L15" s="132"/>
      <c r="M15" s="132"/>
      <c r="N15" s="7" t="s">
        <v>245</v>
      </c>
      <c r="O15" s="134">
        <f t="shared" si="1"/>
        <v>270</v>
      </c>
      <c r="P15" s="134">
        <f t="shared" si="1"/>
        <v>304</v>
      </c>
      <c r="Q15" s="134">
        <f t="shared" si="3"/>
        <v>234</v>
      </c>
      <c r="R15" s="62">
        <v>120</v>
      </c>
      <c r="S15" s="62">
        <v>154</v>
      </c>
      <c r="T15" s="62">
        <v>154</v>
      </c>
      <c r="U15" s="62"/>
      <c r="V15" s="62"/>
      <c r="W15" s="62">
        <v>11</v>
      </c>
      <c r="X15" s="131">
        <v>150</v>
      </c>
      <c r="Y15" s="131">
        <v>150</v>
      </c>
      <c r="Z15" s="132">
        <v>69</v>
      </c>
      <c r="AA15" s="9">
        <v>48475</v>
      </c>
      <c r="AB15" s="7"/>
      <c r="AC15" s="7"/>
      <c r="AD15" s="7"/>
      <c r="AE15" s="60"/>
    </row>
    <row r="16" spans="1:31">
      <c r="A16" s="13" t="s">
        <v>33</v>
      </c>
      <c r="B16" s="63">
        <f>SUM(B6:B7)</f>
        <v>57470</v>
      </c>
      <c r="C16" s="63">
        <f t="shared" ref="C16:D16" si="4">SUM(C6:C7)</f>
        <v>59962</v>
      </c>
      <c r="D16" s="63">
        <f t="shared" si="4"/>
        <v>78361</v>
      </c>
      <c r="E16" s="63">
        <f>SUM(E6:E7)</f>
        <v>7440</v>
      </c>
      <c r="F16" s="63">
        <f t="shared" ref="F16:G16" si="5">SUM(F6:F7)</f>
        <v>9932</v>
      </c>
      <c r="G16" s="63">
        <f t="shared" si="5"/>
        <v>10367</v>
      </c>
      <c r="H16" s="63">
        <f t="shared" ref="H16:J16" si="6">SUM(H6:H7)</f>
        <v>20030</v>
      </c>
      <c r="I16" s="63">
        <f t="shared" ref="I16" si="7">SUM(I6:I7)</f>
        <v>20030</v>
      </c>
      <c r="J16" s="63">
        <f t="shared" si="6"/>
        <v>52502</v>
      </c>
      <c r="K16" s="63">
        <f t="shared" ref="K16:M16" si="8">SUM(K6:K7)</f>
        <v>30000</v>
      </c>
      <c r="L16" s="63">
        <f t="shared" ref="L16" si="9">SUM(L6:L7)</f>
        <v>30000</v>
      </c>
      <c r="M16" s="63">
        <f t="shared" si="8"/>
        <v>15492</v>
      </c>
      <c r="N16" s="13" t="s">
        <v>34</v>
      </c>
      <c r="O16" s="134">
        <f t="shared" si="1"/>
        <v>51541</v>
      </c>
      <c r="P16" s="134">
        <f t="shared" si="2"/>
        <v>199905</v>
      </c>
      <c r="Q16" s="134">
        <f t="shared" si="3"/>
        <v>285247</v>
      </c>
      <c r="R16" s="63">
        <f>SUM(R6:R15)</f>
        <v>6980</v>
      </c>
      <c r="S16" s="63">
        <f t="shared" ref="S16:T16" si="10">SUM(S6:S15)</f>
        <v>155344</v>
      </c>
      <c r="T16" s="63">
        <f t="shared" si="10"/>
        <v>152906</v>
      </c>
      <c r="U16" s="63">
        <f t="shared" ref="U16:Z16" si="11">SUM(U6:U15)</f>
        <v>14497</v>
      </c>
      <c r="V16" s="63">
        <f t="shared" ref="V16" si="12">SUM(V6:V15)</f>
        <v>14497</v>
      </c>
      <c r="W16" s="63">
        <f t="shared" si="11"/>
        <v>54849</v>
      </c>
      <c r="X16" s="131">
        <f t="shared" si="11"/>
        <v>30064</v>
      </c>
      <c r="Y16" s="131">
        <f t="shared" ref="Y16" si="13">SUM(Y6:Y15)</f>
        <v>30064</v>
      </c>
      <c r="Z16" s="132">
        <f t="shared" si="11"/>
        <v>77492</v>
      </c>
      <c r="AA16" s="9"/>
      <c r="AB16" s="7"/>
      <c r="AC16" s="7"/>
      <c r="AD16" s="7"/>
      <c r="AE16" s="60"/>
    </row>
    <row r="17" spans="1:30">
      <c r="A17" s="7" t="s">
        <v>4</v>
      </c>
      <c r="B17" s="63"/>
      <c r="C17" s="63"/>
      <c r="D17" s="63">
        <v>4450</v>
      </c>
      <c r="E17" s="63">
        <v>252</v>
      </c>
      <c r="F17" s="63">
        <v>517</v>
      </c>
      <c r="G17" s="63">
        <v>4450</v>
      </c>
      <c r="H17" s="63"/>
      <c r="I17" s="63"/>
      <c r="J17" s="63"/>
      <c r="K17" s="63"/>
      <c r="L17" s="63"/>
      <c r="M17" s="63"/>
      <c r="N17" s="7" t="s">
        <v>176</v>
      </c>
      <c r="O17" s="118"/>
      <c r="P17" s="118"/>
      <c r="Q17" s="134">
        <f t="shared" si="3"/>
        <v>5729</v>
      </c>
      <c r="R17" s="131"/>
      <c r="S17" s="131"/>
      <c r="T17" s="62">
        <v>5729</v>
      </c>
      <c r="U17" s="62"/>
      <c r="V17" s="62"/>
      <c r="W17" s="62"/>
      <c r="X17" s="131"/>
      <c r="Y17" s="131"/>
      <c r="Z17" s="132"/>
      <c r="AA17" s="9"/>
      <c r="AB17" s="7"/>
      <c r="AC17" s="7"/>
      <c r="AD17" s="7"/>
    </row>
    <row r="18" spans="1:30">
      <c r="A18" s="7" t="s">
        <v>73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7" t="s">
        <v>239</v>
      </c>
      <c r="O18" s="118"/>
      <c r="P18" s="118"/>
      <c r="Q18" s="134">
        <f t="shared" si="3"/>
        <v>7623</v>
      </c>
      <c r="R18" s="131">
        <f>SUM(R19:R20)</f>
        <v>0</v>
      </c>
      <c r="S18" s="131">
        <f t="shared" ref="S18:Z18" si="14">SUM(S19:S20)</f>
        <v>0</v>
      </c>
      <c r="T18" s="131">
        <f t="shared" si="14"/>
        <v>0</v>
      </c>
      <c r="U18" s="131">
        <f t="shared" si="14"/>
        <v>6023</v>
      </c>
      <c r="V18" s="131">
        <f t="shared" si="14"/>
        <v>6023</v>
      </c>
      <c r="W18" s="131">
        <f t="shared" si="14"/>
        <v>6023</v>
      </c>
      <c r="X18" s="131">
        <f t="shared" si="14"/>
        <v>1600</v>
      </c>
      <c r="Y18" s="131">
        <f t="shared" si="14"/>
        <v>1600</v>
      </c>
      <c r="Z18" s="131">
        <f t="shared" si="14"/>
        <v>1600</v>
      </c>
      <c r="AA18" s="9"/>
      <c r="AB18" s="7"/>
      <c r="AC18" s="7"/>
      <c r="AD18" s="7"/>
    </row>
    <row r="19" spans="1:30">
      <c r="A19" s="7" t="s">
        <v>235</v>
      </c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7" t="s">
        <v>754</v>
      </c>
      <c r="O19" s="118"/>
      <c r="P19" s="118"/>
      <c r="Q19" s="134">
        <f t="shared" si="3"/>
        <v>7623</v>
      </c>
      <c r="R19" s="131"/>
      <c r="S19" s="131"/>
      <c r="T19" s="62"/>
      <c r="U19" s="62">
        <v>6023</v>
      </c>
      <c r="V19" s="62">
        <v>6023</v>
      </c>
      <c r="W19" s="62">
        <v>6023</v>
      </c>
      <c r="X19" s="131">
        <v>1600</v>
      </c>
      <c r="Y19" s="131">
        <v>1600</v>
      </c>
      <c r="Z19" s="132">
        <v>1600</v>
      </c>
      <c r="AA19" s="9"/>
      <c r="AB19" s="7"/>
      <c r="AC19" s="7"/>
      <c r="AD19" s="7"/>
    </row>
    <row r="20" spans="1:30">
      <c r="A20" s="7" t="s">
        <v>246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7" t="s">
        <v>755</v>
      </c>
      <c r="O20" s="118"/>
      <c r="P20" s="118"/>
      <c r="Q20" s="134"/>
      <c r="R20" s="131"/>
      <c r="S20" s="131"/>
      <c r="T20" s="62"/>
      <c r="U20" s="62"/>
      <c r="V20" s="62"/>
      <c r="W20" s="62"/>
      <c r="X20" s="131"/>
      <c r="Y20" s="131"/>
      <c r="Z20" s="132"/>
      <c r="AA20" s="9"/>
      <c r="AB20" s="7"/>
      <c r="AC20" s="7"/>
      <c r="AD20" s="7"/>
    </row>
    <row r="21" spans="1:30">
      <c r="A21" s="7" t="s">
        <v>247</v>
      </c>
      <c r="B21" s="63"/>
      <c r="C21" s="63"/>
      <c r="D21" s="63">
        <v>731000</v>
      </c>
      <c r="E21" s="63">
        <f t="shared" ref="E21:G21" si="15">SUM(E22)</f>
        <v>0</v>
      </c>
      <c r="F21" s="63">
        <f t="shared" si="15"/>
        <v>721000</v>
      </c>
      <c r="G21" s="63">
        <f t="shared" si="15"/>
        <v>731000</v>
      </c>
      <c r="H21" s="63"/>
      <c r="I21" s="63"/>
      <c r="J21" s="63">
        <v>10000</v>
      </c>
      <c r="K21" s="63"/>
      <c r="L21" s="63"/>
      <c r="M21" s="63">
        <v>65000</v>
      </c>
      <c r="N21" s="7" t="s">
        <v>251</v>
      </c>
      <c r="O21" s="118"/>
      <c r="P21" s="118"/>
      <c r="Q21" s="134">
        <v>510000</v>
      </c>
      <c r="R21" s="131"/>
      <c r="S21" s="131">
        <v>575000</v>
      </c>
      <c r="T21" s="62">
        <v>585000</v>
      </c>
      <c r="U21" s="62"/>
      <c r="V21" s="62"/>
      <c r="W21" s="62"/>
      <c r="X21" s="131"/>
      <c r="Y21" s="131"/>
      <c r="Z21" s="132"/>
      <c r="AA21" s="9"/>
      <c r="AB21" s="7"/>
      <c r="AC21" s="7"/>
      <c r="AD21" s="7"/>
    </row>
    <row r="22" spans="1:30">
      <c r="A22" s="7" t="s">
        <v>248</v>
      </c>
      <c r="B22" s="63"/>
      <c r="C22" s="63"/>
      <c r="D22" s="63">
        <v>731000</v>
      </c>
      <c r="E22" s="63"/>
      <c r="F22" s="63">
        <v>721000</v>
      </c>
      <c r="G22" s="63">
        <v>731000</v>
      </c>
      <c r="H22" s="63"/>
      <c r="I22" s="63"/>
      <c r="J22" s="63">
        <v>10000</v>
      </c>
      <c r="K22" s="63"/>
      <c r="L22" s="63"/>
      <c r="M22" s="63">
        <v>65000</v>
      </c>
      <c r="N22" s="7" t="s">
        <v>252</v>
      </c>
      <c r="O22" s="118"/>
      <c r="P22" s="118"/>
      <c r="Q22" s="134">
        <v>510000</v>
      </c>
      <c r="R22" s="131"/>
      <c r="S22" s="131">
        <v>575000</v>
      </c>
      <c r="T22" s="62">
        <v>585000</v>
      </c>
      <c r="U22" s="62"/>
      <c r="V22" s="62"/>
      <c r="W22" s="62"/>
      <c r="X22" s="131"/>
      <c r="Y22" s="131"/>
      <c r="Z22" s="132"/>
      <c r="AA22" s="9"/>
      <c r="AB22" s="7"/>
      <c r="AC22" s="7"/>
      <c r="AD22" s="7"/>
    </row>
    <row r="23" spans="1:30">
      <c r="A23" s="7" t="s">
        <v>189</v>
      </c>
      <c r="B23" s="63"/>
      <c r="C23" s="63"/>
      <c r="D23" s="63">
        <f>G23+J23+M23</f>
        <v>10</v>
      </c>
      <c r="E23" s="63"/>
      <c r="F23" s="63"/>
      <c r="G23" s="63">
        <v>10</v>
      </c>
      <c r="H23" s="63"/>
      <c r="I23" s="63"/>
      <c r="J23" s="63"/>
      <c r="K23" s="63"/>
      <c r="L23" s="63"/>
      <c r="M23" s="63"/>
      <c r="N23" s="7" t="s">
        <v>5</v>
      </c>
      <c r="O23" s="118"/>
      <c r="P23" s="118"/>
      <c r="Q23" s="134">
        <v>10</v>
      </c>
      <c r="R23" s="131"/>
      <c r="S23" s="131"/>
      <c r="T23" s="62">
        <v>10</v>
      </c>
      <c r="U23" s="62">
        <v>105</v>
      </c>
      <c r="V23" s="62">
        <v>105</v>
      </c>
      <c r="W23" s="62"/>
      <c r="X23" s="131"/>
      <c r="Y23" s="131"/>
      <c r="Z23" s="132"/>
      <c r="AA23" s="9"/>
      <c r="AB23" s="7"/>
      <c r="AC23" s="7"/>
      <c r="AD23" s="7"/>
    </row>
    <row r="24" spans="1:30">
      <c r="A24" s="7" t="s">
        <v>6</v>
      </c>
      <c r="B24" s="63"/>
      <c r="C24" s="63"/>
      <c r="D24" s="63">
        <f>G24+J24+M24</f>
        <v>3611</v>
      </c>
      <c r="E24" s="63">
        <v>1745</v>
      </c>
      <c r="F24" s="63">
        <v>1352</v>
      </c>
      <c r="G24" s="63">
        <v>1352</v>
      </c>
      <c r="H24" s="63">
        <v>595</v>
      </c>
      <c r="I24" s="63">
        <v>595</v>
      </c>
      <c r="J24" s="63">
        <v>595</v>
      </c>
      <c r="K24" s="63">
        <v>1664</v>
      </c>
      <c r="L24" s="63">
        <v>1664</v>
      </c>
      <c r="M24" s="63">
        <v>1664</v>
      </c>
      <c r="N24" s="7" t="s">
        <v>7</v>
      </c>
      <c r="O24" s="118"/>
      <c r="P24" s="118"/>
      <c r="Q24" s="134">
        <f t="shared" si="3"/>
        <v>2434</v>
      </c>
      <c r="R24" s="131">
        <v>627</v>
      </c>
      <c r="S24" s="131">
        <v>627</v>
      </c>
      <c r="T24" s="62">
        <v>2117</v>
      </c>
      <c r="U24" s="62"/>
      <c r="V24" s="62"/>
      <c r="W24" s="62">
        <v>317</v>
      </c>
      <c r="X24" s="131"/>
      <c r="Y24" s="131"/>
      <c r="Z24" s="132"/>
      <c r="AA24" s="9"/>
      <c r="AB24" s="7"/>
      <c r="AC24" s="7"/>
      <c r="AD24" s="7"/>
    </row>
    <row r="25" spans="1:30">
      <c r="A25" s="7" t="s">
        <v>16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7" t="s">
        <v>8</v>
      </c>
      <c r="O25" s="118"/>
      <c r="P25" s="118"/>
      <c r="Q25" s="134">
        <f t="shared" si="3"/>
        <v>6389</v>
      </c>
      <c r="R25" s="131">
        <v>1830</v>
      </c>
      <c r="S25" s="131">
        <v>1830</v>
      </c>
      <c r="T25" s="62">
        <v>1417</v>
      </c>
      <c r="U25" s="62"/>
      <c r="V25" s="62"/>
      <c r="W25" s="62">
        <v>1908</v>
      </c>
      <c r="X25" s="131"/>
      <c r="Y25" s="131"/>
      <c r="Z25" s="132">
        <v>3064</v>
      </c>
      <c r="AA25" s="9"/>
      <c r="AB25" s="7"/>
      <c r="AC25" s="7"/>
      <c r="AD25" s="7"/>
    </row>
    <row r="26" spans="1:30">
      <c r="A26" s="7" t="s">
        <v>249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7"/>
      <c r="O26" s="118"/>
      <c r="P26" s="118"/>
      <c r="Q26" s="134"/>
      <c r="R26" s="131"/>
      <c r="S26" s="131"/>
      <c r="T26" s="62"/>
      <c r="U26" s="62"/>
      <c r="V26" s="62"/>
      <c r="W26" s="62"/>
      <c r="X26" s="131"/>
      <c r="Y26" s="131"/>
      <c r="Z26" s="132"/>
      <c r="AA26" s="9"/>
      <c r="AB26" s="7"/>
      <c r="AC26" s="7"/>
      <c r="AD26" s="7"/>
    </row>
    <row r="27" spans="1:30">
      <c r="A27" s="7" t="s">
        <v>250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7"/>
      <c r="O27" s="118"/>
      <c r="P27" s="118"/>
      <c r="Q27" s="134"/>
      <c r="R27" s="62"/>
      <c r="S27" s="62"/>
      <c r="T27" s="62"/>
      <c r="U27" s="62"/>
      <c r="V27" s="62"/>
      <c r="W27" s="62"/>
      <c r="X27" s="131"/>
      <c r="Y27" s="131"/>
      <c r="Z27" s="132"/>
      <c r="AA27" s="9"/>
      <c r="AB27" s="7"/>
      <c r="AC27" s="7"/>
      <c r="AD27" s="7"/>
    </row>
    <row r="28" spans="1:30">
      <c r="A28" s="7" t="s">
        <v>35</v>
      </c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7"/>
      <c r="O28" s="118"/>
      <c r="P28" s="118"/>
      <c r="Q28" s="134"/>
      <c r="R28" s="62"/>
      <c r="S28" s="62"/>
      <c r="T28" s="62"/>
      <c r="U28" s="62"/>
      <c r="V28" s="62"/>
      <c r="W28" s="62"/>
      <c r="X28" s="131"/>
      <c r="Y28" s="131"/>
      <c r="Z28" s="132"/>
      <c r="AA28" s="9"/>
      <c r="AB28" s="7"/>
      <c r="AC28" s="7"/>
      <c r="AD28" s="7"/>
    </row>
    <row r="29" spans="1:30">
      <c r="A29" s="7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7"/>
      <c r="O29" s="118"/>
      <c r="P29" s="118"/>
      <c r="Q29" s="134"/>
      <c r="R29" s="62"/>
      <c r="S29" s="62"/>
      <c r="T29" s="62"/>
      <c r="U29" s="62"/>
      <c r="V29" s="62"/>
      <c r="W29" s="62"/>
      <c r="X29" s="131"/>
      <c r="Y29" s="131"/>
      <c r="Z29" s="132"/>
      <c r="AA29" s="9"/>
      <c r="AB29" s="7"/>
      <c r="AC29" s="7"/>
      <c r="AD29" s="7"/>
    </row>
    <row r="30" spans="1:30">
      <c r="A30" s="13" t="s">
        <v>39</v>
      </c>
      <c r="B30" s="63"/>
      <c r="C30" s="63"/>
      <c r="D30" s="63">
        <f t="shared" ref="D30:K30" si="16">SUM(D16:D18,D21,D23:D25)</f>
        <v>817432</v>
      </c>
      <c r="E30" s="63">
        <f t="shared" si="16"/>
        <v>9437</v>
      </c>
      <c r="F30" s="63">
        <f t="shared" si="16"/>
        <v>732801</v>
      </c>
      <c r="G30" s="63">
        <f>SUM(G16:G18,G21,G23:G25)</f>
        <v>747179</v>
      </c>
      <c r="H30" s="63">
        <f t="shared" si="16"/>
        <v>20625</v>
      </c>
      <c r="I30" s="63">
        <f t="shared" ref="I30" si="17">SUM(I16:I18,I21,I23:I25)</f>
        <v>20625</v>
      </c>
      <c r="J30" s="63">
        <f>SUM(J16:J18,J21,J23:J25)</f>
        <v>63097</v>
      </c>
      <c r="K30" s="63">
        <f t="shared" si="16"/>
        <v>31664</v>
      </c>
      <c r="L30" s="63">
        <f t="shared" ref="L30" si="18">SUM(L16:L18,L21,L23:L25)</f>
        <v>31664</v>
      </c>
      <c r="M30" s="63">
        <f>SUM(M16:M18,M21,M23:M25)</f>
        <v>82156</v>
      </c>
      <c r="N30" s="13" t="s">
        <v>41</v>
      </c>
      <c r="O30" s="129"/>
      <c r="P30" s="129"/>
      <c r="Q30" s="71">
        <f>SUM(Q16:Q18,Q21,Q23:Q25)</f>
        <v>817432</v>
      </c>
      <c r="R30" s="64">
        <f>SUM(R16,R17,R18,R21,R23,R24,R25)</f>
        <v>9437</v>
      </c>
      <c r="S30" s="64">
        <f t="shared" ref="S30:W30" si="19">SUM(S16,S17,S18,S21,S23,S24,S25)</f>
        <v>732801</v>
      </c>
      <c r="T30" s="64">
        <f t="shared" si="19"/>
        <v>747179</v>
      </c>
      <c r="U30" s="64">
        <f>SUM(U16,U17,U18,U21,U23,U24,U25)</f>
        <v>20625</v>
      </c>
      <c r="V30" s="64">
        <f>SUM(V16,V17,V18,V21,V23,V24,V25)</f>
        <v>20625</v>
      </c>
      <c r="W30" s="64">
        <f t="shared" si="19"/>
        <v>63097</v>
      </c>
      <c r="X30" s="64">
        <f>SUM(X16,X17,X18,X21,X23,X24,X25)</f>
        <v>31664</v>
      </c>
      <c r="Y30" s="64">
        <f>SUM(Y16,Y17,Y18,Y21,Y23,Y24,Y25)</f>
        <v>31664</v>
      </c>
      <c r="Z30" s="64">
        <f>SUM(Z16,Z17,Z18,Z21,Z23,Z24,Z25)</f>
        <v>82156</v>
      </c>
      <c r="AA30" s="9"/>
      <c r="AB30" s="7"/>
      <c r="AC30" s="7"/>
      <c r="AD30" s="7"/>
    </row>
    <row r="31" spans="1:30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30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</sheetData>
  <mergeCells count="11">
    <mergeCell ref="A1:Z1"/>
    <mergeCell ref="A4:A5"/>
    <mergeCell ref="E4:G4"/>
    <mergeCell ref="H4:J4"/>
    <mergeCell ref="K4:M4"/>
    <mergeCell ref="N4:N5"/>
    <mergeCell ref="R4:T4"/>
    <mergeCell ref="U4:W4"/>
    <mergeCell ref="X4:Z4"/>
    <mergeCell ref="B4:D4"/>
    <mergeCell ref="O4:Q4"/>
  </mergeCells>
  <phoneticPr fontId="2" type="noConversion"/>
  <printOptions horizontalCentered="1"/>
  <pageMargins left="0.19685039370078741" right="0.19685039370078741" top="0.57999999999999996" bottom="0.39370078740157483" header="0.27559055118110237" footer="0.15748031496062992"/>
  <pageSetup paperSize="9" firstPageNumber="17" fitToHeight="10000" orientation="landscape" useFirstPageNumber="1" r:id="rId1"/>
  <headerFooter alignWithMargins="0">
    <oddFooter>&amp;C‐ 42 ‐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>
  <sheetPr codeName="Sheet10">
    <pageSetUpPr fitToPage="1"/>
  </sheetPr>
  <dimension ref="A1:O133"/>
  <sheetViews>
    <sheetView showGridLines="0" showZeros="0" view="pageLayout" topLeftCell="A13" zoomScaleNormal="100" zoomScaleSheetLayoutView="100" workbookViewId="0">
      <selection activeCell="H24" sqref="H24"/>
    </sheetView>
  </sheetViews>
  <sheetFormatPr defaultColWidth="9.125" defaultRowHeight="14.25"/>
  <cols>
    <col min="1" max="1" width="22.5" style="4" customWidth="1"/>
    <col min="2" max="13" width="9.375" style="4" customWidth="1"/>
    <col min="14" max="16384" width="9.125" style="4"/>
  </cols>
  <sheetData>
    <row r="1" spans="1:15" ht="33.950000000000003" customHeight="1">
      <c r="A1" s="235" t="s">
        <v>853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</row>
    <row r="2" spans="1:15" ht="17.100000000000001" customHeight="1">
      <c r="A2" s="236" t="s">
        <v>367</v>
      </c>
      <c r="B2" s="236"/>
      <c r="C2" s="236"/>
      <c r="D2" s="236"/>
      <c r="E2" s="237"/>
      <c r="F2" s="237"/>
      <c r="G2" s="237"/>
      <c r="H2" s="237"/>
      <c r="I2" s="237"/>
      <c r="J2" s="237"/>
      <c r="K2" s="237"/>
      <c r="L2" s="237"/>
      <c r="M2" s="237"/>
    </row>
    <row r="3" spans="1:15" ht="17.100000000000001" customHeight="1">
      <c r="A3" s="237" t="s">
        <v>3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</row>
    <row r="4" spans="1:15" ht="25.15" customHeight="1">
      <c r="A4" s="257" t="s">
        <v>0</v>
      </c>
      <c r="B4" s="264" t="s">
        <v>632</v>
      </c>
      <c r="C4" s="265"/>
      <c r="D4" s="266"/>
      <c r="E4" s="267" t="s">
        <v>617</v>
      </c>
      <c r="F4" s="268"/>
      <c r="G4" s="269"/>
      <c r="H4" s="267" t="s">
        <v>618</v>
      </c>
      <c r="I4" s="268"/>
      <c r="J4" s="269"/>
      <c r="K4" s="267" t="s">
        <v>619</v>
      </c>
      <c r="L4" s="268"/>
      <c r="M4" s="269"/>
      <c r="N4" s="10"/>
      <c r="O4" s="10"/>
    </row>
    <row r="5" spans="1:15" ht="44.25" customHeight="1">
      <c r="A5" s="258"/>
      <c r="B5" s="103" t="s">
        <v>11</v>
      </c>
      <c r="C5" s="103" t="s">
        <v>36</v>
      </c>
      <c r="D5" s="103" t="s">
        <v>1</v>
      </c>
      <c r="E5" s="101" t="s">
        <v>11</v>
      </c>
      <c r="F5" s="101" t="s">
        <v>36</v>
      </c>
      <c r="G5" s="101" t="s">
        <v>1</v>
      </c>
      <c r="H5" s="101" t="s">
        <v>11</v>
      </c>
      <c r="I5" s="101" t="s">
        <v>36</v>
      </c>
      <c r="J5" s="101" t="s">
        <v>1</v>
      </c>
      <c r="K5" s="101" t="s">
        <v>11</v>
      </c>
      <c r="L5" s="101" t="s">
        <v>36</v>
      </c>
      <c r="M5" s="101" t="s">
        <v>1</v>
      </c>
      <c r="N5" s="10"/>
      <c r="O5" s="10"/>
    </row>
    <row r="6" spans="1:15" ht="25.15" customHeight="1">
      <c r="A6" s="16" t="s">
        <v>567</v>
      </c>
      <c r="B6" s="63">
        <f>SUM(B7:B18)</f>
        <v>47538</v>
      </c>
      <c r="C6" s="63">
        <f t="shared" ref="C6" si="0">SUM(C7:C18)</f>
        <v>0</v>
      </c>
      <c r="D6" s="63">
        <f t="shared" ref="D6" si="1">SUM(D7:D18)</f>
        <v>47538</v>
      </c>
      <c r="E6" s="63">
        <f>SUM(E7:E18)</f>
        <v>3135</v>
      </c>
      <c r="F6" s="63">
        <f t="shared" ref="F6:M6" si="2">SUM(F7:F18)</f>
        <v>0</v>
      </c>
      <c r="G6" s="63">
        <f t="shared" si="2"/>
        <v>3135</v>
      </c>
      <c r="H6" s="63">
        <f t="shared" si="2"/>
        <v>19487</v>
      </c>
      <c r="I6" s="63">
        <f t="shared" si="2"/>
        <v>0</v>
      </c>
      <c r="J6" s="63">
        <f t="shared" si="2"/>
        <v>19487</v>
      </c>
      <c r="K6" s="63">
        <f t="shared" si="2"/>
        <v>24916</v>
      </c>
      <c r="L6" s="63">
        <f t="shared" si="2"/>
        <v>0</v>
      </c>
      <c r="M6" s="63">
        <f t="shared" si="2"/>
        <v>24916</v>
      </c>
      <c r="N6" s="10"/>
      <c r="O6" s="10"/>
    </row>
    <row r="7" spans="1:15" ht="25.5" customHeight="1">
      <c r="A7" s="104" t="s">
        <v>23</v>
      </c>
      <c r="B7" s="63">
        <f>SUM(E7,H7,K7)</f>
        <v>0</v>
      </c>
      <c r="C7" s="104"/>
      <c r="D7" s="63">
        <f>SUM(G7,J7,M7)</f>
        <v>0</v>
      </c>
      <c r="E7" s="63"/>
      <c r="F7" s="63"/>
      <c r="G7" s="63"/>
      <c r="H7" s="63"/>
      <c r="I7" s="63"/>
      <c r="J7" s="63"/>
      <c r="K7" s="63"/>
      <c r="L7" s="63"/>
      <c r="M7" s="63"/>
      <c r="N7" s="10"/>
      <c r="O7" s="10"/>
    </row>
    <row r="8" spans="1:15" ht="25.5" customHeight="1">
      <c r="A8" s="104" t="s">
        <v>438</v>
      </c>
      <c r="B8" s="63">
        <f t="shared" ref="B8:D19" si="3">SUM(E8,H8,K8)</f>
        <v>0</v>
      </c>
      <c r="C8" s="104"/>
      <c r="D8" s="63">
        <f t="shared" si="3"/>
        <v>0</v>
      </c>
      <c r="E8" s="63"/>
      <c r="F8" s="63"/>
      <c r="G8" s="63"/>
      <c r="H8" s="63"/>
      <c r="I8" s="63"/>
      <c r="J8" s="63"/>
      <c r="K8" s="63"/>
      <c r="L8" s="63"/>
      <c r="M8" s="63"/>
      <c r="N8" s="10"/>
      <c r="O8" s="10"/>
    </row>
    <row r="9" spans="1:15" ht="25.5" customHeight="1">
      <c r="A9" s="104" t="s">
        <v>24</v>
      </c>
      <c r="B9" s="63">
        <f t="shared" si="3"/>
        <v>1719</v>
      </c>
      <c r="C9" s="104"/>
      <c r="D9" s="63">
        <f t="shared" si="3"/>
        <v>1719</v>
      </c>
      <c r="E9" s="63"/>
      <c r="F9" s="63"/>
      <c r="G9" s="63"/>
      <c r="H9" s="63">
        <v>165</v>
      </c>
      <c r="I9" s="63"/>
      <c r="J9" s="63">
        <v>165</v>
      </c>
      <c r="K9" s="135">
        <v>1554</v>
      </c>
      <c r="L9" s="63"/>
      <c r="M9" s="135">
        <v>1554</v>
      </c>
      <c r="N9" s="10"/>
      <c r="O9" s="10"/>
    </row>
    <row r="10" spans="1:15" ht="25.5" customHeight="1">
      <c r="A10" s="104" t="s">
        <v>42</v>
      </c>
      <c r="B10" s="63">
        <f t="shared" si="3"/>
        <v>42684</v>
      </c>
      <c r="C10" s="104"/>
      <c r="D10" s="63">
        <f t="shared" si="3"/>
        <v>42684</v>
      </c>
      <c r="E10" s="63"/>
      <c r="F10" s="63"/>
      <c r="G10" s="63"/>
      <c r="H10" s="63">
        <v>19322</v>
      </c>
      <c r="I10" s="63"/>
      <c r="J10" s="63">
        <v>19322</v>
      </c>
      <c r="K10" s="135">
        <v>23362</v>
      </c>
      <c r="L10" s="63"/>
      <c r="M10" s="135">
        <v>23362</v>
      </c>
      <c r="N10" s="10"/>
      <c r="O10" s="10"/>
    </row>
    <row r="11" spans="1:15" ht="25.5" customHeight="1">
      <c r="A11" s="104" t="s">
        <v>439</v>
      </c>
      <c r="B11" s="63">
        <f t="shared" si="3"/>
        <v>0</v>
      </c>
      <c r="C11" s="104"/>
      <c r="D11" s="63">
        <f t="shared" si="3"/>
        <v>0</v>
      </c>
      <c r="E11" s="63"/>
      <c r="F11" s="63"/>
      <c r="G11" s="63"/>
      <c r="H11" s="63"/>
      <c r="I11" s="63"/>
      <c r="J11" s="63"/>
      <c r="K11" s="63"/>
      <c r="L11" s="63"/>
      <c r="M11" s="63"/>
      <c r="N11" s="10"/>
      <c r="O11" s="10"/>
    </row>
    <row r="12" spans="1:15" ht="25.5" customHeight="1">
      <c r="A12" s="104" t="s">
        <v>25</v>
      </c>
      <c r="B12" s="63">
        <f t="shared" si="3"/>
        <v>2900</v>
      </c>
      <c r="C12" s="104"/>
      <c r="D12" s="63">
        <f t="shared" si="3"/>
        <v>2900</v>
      </c>
      <c r="E12" s="63">
        <v>2900</v>
      </c>
      <c r="F12" s="63"/>
      <c r="G12" s="63">
        <v>2900</v>
      </c>
      <c r="H12" s="63"/>
      <c r="I12" s="63"/>
      <c r="J12" s="63"/>
      <c r="K12" s="63"/>
      <c r="L12" s="63"/>
      <c r="M12" s="63"/>
      <c r="N12" s="10"/>
      <c r="O12" s="10"/>
    </row>
    <row r="13" spans="1:15" ht="25.5" customHeight="1">
      <c r="A13" s="104" t="s">
        <v>37</v>
      </c>
      <c r="B13" s="63">
        <f t="shared" si="3"/>
        <v>0</v>
      </c>
      <c r="C13" s="104"/>
      <c r="D13" s="63">
        <f t="shared" si="3"/>
        <v>0</v>
      </c>
      <c r="E13" s="63"/>
      <c r="F13" s="63"/>
      <c r="G13" s="63"/>
      <c r="H13" s="63"/>
      <c r="I13" s="63"/>
      <c r="J13" s="63"/>
      <c r="K13" s="63"/>
      <c r="L13" s="63"/>
      <c r="M13" s="63"/>
      <c r="N13" s="10"/>
      <c r="O13" s="10"/>
    </row>
    <row r="14" spans="1:15" ht="25.5" customHeight="1">
      <c r="A14" s="104" t="s">
        <v>440</v>
      </c>
      <c r="B14" s="63">
        <f t="shared" si="3"/>
        <v>0</v>
      </c>
      <c r="C14" s="104"/>
      <c r="D14" s="63">
        <f t="shared" si="3"/>
        <v>0</v>
      </c>
      <c r="E14" s="63"/>
      <c r="F14" s="63"/>
      <c r="G14" s="63"/>
      <c r="H14" s="63"/>
      <c r="I14" s="63"/>
      <c r="J14" s="63"/>
      <c r="K14" s="63"/>
      <c r="L14" s="63"/>
      <c r="M14" s="63"/>
      <c r="N14" s="10"/>
      <c r="O14" s="10"/>
    </row>
    <row r="15" spans="1:15" ht="25.5" customHeight="1">
      <c r="A15" s="104" t="s">
        <v>38</v>
      </c>
      <c r="B15" s="63">
        <f t="shared" si="3"/>
        <v>0</v>
      </c>
      <c r="C15" s="104"/>
      <c r="D15" s="63">
        <f t="shared" si="3"/>
        <v>0</v>
      </c>
      <c r="E15" s="63"/>
      <c r="F15" s="63"/>
      <c r="G15" s="63"/>
      <c r="H15" s="63"/>
      <c r="I15" s="63"/>
      <c r="J15" s="63"/>
      <c r="K15" s="63"/>
      <c r="L15" s="63"/>
      <c r="M15" s="63"/>
      <c r="N15" s="10"/>
      <c r="O15" s="10"/>
    </row>
    <row r="16" spans="1:15" ht="25.5" customHeight="1">
      <c r="A16" s="104" t="s">
        <v>255</v>
      </c>
      <c r="B16" s="63">
        <f t="shared" si="3"/>
        <v>0</v>
      </c>
      <c r="C16" s="104"/>
      <c r="D16" s="63">
        <f t="shared" si="3"/>
        <v>0</v>
      </c>
      <c r="E16" s="63"/>
      <c r="F16" s="63"/>
      <c r="G16" s="63"/>
      <c r="H16" s="63"/>
      <c r="I16" s="63"/>
      <c r="J16" s="63"/>
      <c r="K16" s="63"/>
      <c r="L16" s="63"/>
      <c r="M16" s="63"/>
      <c r="N16" s="10"/>
      <c r="O16" s="10"/>
    </row>
    <row r="17" spans="1:15" ht="25.5" customHeight="1">
      <c r="A17" s="104" t="s">
        <v>256</v>
      </c>
      <c r="B17" s="63">
        <f t="shared" si="3"/>
        <v>235</v>
      </c>
      <c r="C17" s="104"/>
      <c r="D17" s="63">
        <f t="shared" si="3"/>
        <v>235</v>
      </c>
      <c r="E17" s="63">
        <v>235</v>
      </c>
      <c r="F17" s="63"/>
      <c r="G17" s="63">
        <v>235</v>
      </c>
      <c r="H17" s="63"/>
      <c r="I17" s="63"/>
      <c r="J17" s="63"/>
      <c r="K17" s="63"/>
      <c r="L17" s="63"/>
      <c r="M17" s="63"/>
      <c r="N17" s="10"/>
      <c r="O17" s="10"/>
    </row>
    <row r="18" spans="1:15" ht="25.5" customHeight="1">
      <c r="A18" s="104" t="s">
        <v>26</v>
      </c>
      <c r="B18" s="63">
        <f t="shared" si="3"/>
        <v>0</v>
      </c>
      <c r="C18" s="104"/>
      <c r="D18" s="63">
        <f t="shared" si="3"/>
        <v>0</v>
      </c>
      <c r="E18" s="63"/>
      <c r="F18" s="63"/>
      <c r="G18" s="63"/>
      <c r="H18" s="63"/>
      <c r="I18" s="63"/>
      <c r="J18" s="63"/>
      <c r="K18" s="63"/>
      <c r="L18" s="63"/>
      <c r="M18" s="63"/>
      <c r="N18" s="10"/>
      <c r="O18" s="10"/>
    </row>
    <row r="19" spans="1:15" ht="24.4" customHeight="1">
      <c r="A19" s="7" t="s">
        <v>565</v>
      </c>
      <c r="B19" s="63">
        <f t="shared" si="3"/>
        <v>9932</v>
      </c>
      <c r="C19" s="7"/>
      <c r="D19" s="63">
        <f t="shared" si="3"/>
        <v>9932</v>
      </c>
      <c r="E19" s="63">
        <v>4305</v>
      </c>
      <c r="F19" s="63"/>
      <c r="G19" s="63">
        <v>4305</v>
      </c>
      <c r="H19" s="63">
        <v>543</v>
      </c>
      <c r="I19" s="63"/>
      <c r="J19" s="63">
        <v>543</v>
      </c>
      <c r="K19" s="63">
        <v>5084</v>
      </c>
      <c r="L19" s="63"/>
      <c r="M19" s="63">
        <v>5084</v>
      </c>
      <c r="N19" s="10"/>
      <c r="O19" s="10"/>
    </row>
    <row r="20" spans="1:15" ht="24.4" customHeight="1">
      <c r="A20" s="7"/>
      <c r="B20" s="7"/>
      <c r="C20" s="7"/>
      <c r="D20" s="7"/>
      <c r="E20" s="63"/>
      <c r="F20" s="63"/>
      <c r="G20" s="63"/>
      <c r="H20" s="63"/>
      <c r="I20" s="63"/>
      <c r="J20" s="63"/>
      <c r="K20" s="63"/>
      <c r="L20" s="63"/>
      <c r="M20" s="63"/>
      <c r="N20" s="10"/>
      <c r="O20" s="10"/>
    </row>
    <row r="21" spans="1:15" ht="24.4" customHeight="1">
      <c r="A21" s="17" t="s">
        <v>566</v>
      </c>
      <c r="B21" s="63">
        <f t="shared" ref="B21:D21" si="4">SUM(B6,B19)</f>
        <v>57470</v>
      </c>
      <c r="C21" s="63">
        <f t="shared" si="4"/>
        <v>0</v>
      </c>
      <c r="D21" s="63">
        <f t="shared" si="4"/>
        <v>57470</v>
      </c>
      <c r="E21" s="63">
        <f>SUM(E6,E19)</f>
        <v>7440</v>
      </c>
      <c r="F21" s="63">
        <f t="shared" ref="F21:M21" si="5">SUM(F6,F19)</f>
        <v>0</v>
      </c>
      <c r="G21" s="63">
        <f t="shared" si="5"/>
        <v>7440</v>
      </c>
      <c r="H21" s="63">
        <f>H19+H6</f>
        <v>20030</v>
      </c>
      <c r="I21" s="63">
        <f>I19+I6</f>
        <v>0</v>
      </c>
      <c r="J21" s="63">
        <f>J19+J6</f>
        <v>20030</v>
      </c>
      <c r="K21" s="63">
        <f t="shared" si="5"/>
        <v>30000</v>
      </c>
      <c r="L21" s="63">
        <f t="shared" si="5"/>
        <v>0</v>
      </c>
      <c r="M21" s="63">
        <f t="shared" si="5"/>
        <v>30000</v>
      </c>
      <c r="N21" s="10"/>
      <c r="O21" s="10"/>
    </row>
    <row r="22" spans="1: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  <row r="25" spans="1:1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  <row r="28" spans="1:1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</row>
    <row r="29" spans="1:1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</row>
    <row r="30" spans="1: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</row>
    <row r="31" spans="1:1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</row>
    <row r="32" spans="1:1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</row>
    <row r="33" spans="1:1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</row>
    <row r="34" spans="1: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  <row r="35" spans="1:1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</row>
    <row r="36" spans="1:1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</row>
    <row r="37" spans="1:1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</row>
    <row r="38" spans="1:1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</row>
    <row r="39" spans="1:1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</row>
    <row r="40" spans="1:1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</row>
    <row r="41" spans="1:1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</row>
    <row r="42" spans="1: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</row>
    <row r="43" spans="1:1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  <row r="46" spans="1:1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</row>
    <row r="47" spans="1:1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</row>
    <row r="48" spans="1: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</row>
    <row r="50" spans="1:1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</row>
    <row r="51" spans="1:1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</row>
    <row r="52" spans="1:1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</row>
    <row r="53" spans="1:1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</row>
    <row r="54" spans="1:1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</row>
    <row r="55" spans="1:1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</row>
    <row r="56" spans="1:1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</row>
    <row r="57" spans="1:1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</row>
    <row r="58" spans="1:1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</row>
    <row r="59" spans="1:1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</row>
    <row r="60" spans="1:1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</row>
    <row r="61" spans="1: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</row>
    <row r="62" spans="1: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</row>
    <row r="63" spans="1: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</row>
    <row r="64" spans="1: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</row>
    <row r="65" spans="1: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</row>
    <row r="66" spans="1: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</row>
    <row r="67" spans="1: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</row>
    <row r="68" spans="1: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</row>
    <row r="69" spans="1: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</row>
    <row r="70" spans="1: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</row>
    <row r="71" spans="1: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</row>
    <row r="72" spans="1: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</row>
    <row r="73" spans="1: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</row>
    <row r="74" spans="1: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</row>
    <row r="75" spans="1: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</row>
    <row r="76" spans="1: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</row>
    <row r="77" spans="1: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</row>
    <row r="78" spans="1: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</row>
    <row r="79" spans="1: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</row>
    <row r="80" spans="1: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</row>
    <row r="81" spans="1: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</row>
    <row r="82" spans="1: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</row>
    <row r="83" spans="1: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  <row r="84" spans="1: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</row>
    <row r="85" spans="1: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</row>
    <row r="86" spans="1: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</row>
    <row r="87" spans="1: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</row>
    <row r="88" spans="1: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</row>
    <row r="89" spans="1: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</row>
    <row r="90" spans="1: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</row>
    <row r="91" spans="1: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</row>
    <row r="92" spans="1: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</row>
    <row r="93" spans="1: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</row>
    <row r="94" spans="1: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</row>
    <row r="95" spans="1: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</row>
    <row r="96" spans="1: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</row>
    <row r="97" spans="1: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</row>
    <row r="98" spans="1: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</row>
    <row r="99" spans="1: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</row>
    <row r="100" spans="1: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</row>
    <row r="101" spans="1: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</row>
    <row r="102" spans="1: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</row>
    <row r="103" spans="1: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</row>
    <row r="104" spans="1: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</row>
    <row r="105" spans="1: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</row>
    <row r="106" spans="1: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</row>
    <row r="107" spans="1:1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</row>
    <row r="108" spans="1:1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</row>
    <row r="109" spans="1:1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</row>
    <row r="110" spans="1:1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</row>
    <row r="111" spans="1:1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</row>
    <row r="112" spans="1:1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</row>
    <row r="113" spans="1:1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</row>
    <row r="114" spans="1:1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</row>
    <row r="115" spans="1: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</row>
    <row r="116" spans="1:1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</row>
    <row r="117" spans="1:1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</row>
    <row r="118" spans="1:1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</row>
    <row r="119" spans="1:1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</row>
    <row r="120" spans="1:1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</row>
    <row r="121" spans="1:1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</row>
    <row r="122" spans="1:1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</row>
    <row r="123" spans="1:1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</row>
    <row r="124" spans="1:1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</row>
    <row r="125" spans="1:1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</row>
    <row r="126" spans="1:1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</row>
    <row r="127" spans="1:1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</row>
    <row r="128" spans="1:1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</row>
    <row r="129" spans="1:1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</row>
    <row r="130" spans="1:1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</row>
    <row r="131" spans="1:1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</row>
    <row r="132" spans="1:1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</row>
    <row r="133" spans="1:1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</row>
  </sheetData>
  <mergeCells count="8">
    <mergeCell ref="A1:M1"/>
    <mergeCell ref="A2:M2"/>
    <mergeCell ref="A3:M3"/>
    <mergeCell ref="A4:A5"/>
    <mergeCell ref="K4:M4"/>
    <mergeCell ref="E4:G4"/>
    <mergeCell ref="H4:J4"/>
    <mergeCell ref="B4:D4"/>
  </mergeCells>
  <phoneticPr fontId="2" type="noConversion"/>
  <printOptions horizontalCentered="1"/>
  <pageMargins left="0.19685039370078741" right="0.19685039370078741" top="0.62992125984251968" bottom="0.43307086614173229" header="0.27559055118110237" footer="0.15748031496062992"/>
  <pageSetup paperSize="9" scale="79" firstPageNumber="18" orientation="landscape" useFirstPageNumber="1" r:id="rId1"/>
  <headerFooter alignWithMargins="0">
    <oddFooter>&amp;C&amp;14‐ 43 ‐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Sheet11">
    <pageSetUpPr fitToPage="1"/>
  </sheetPr>
  <dimension ref="A1:N66"/>
  <sheetViews>
    <sheetView showGridLines="0" showZeros="0" view="pageLayout" topLeftCell="A52" zoomScaleNormal="100" zoomScaleSheetLayoutView="100" workbookViewId="0">
      <selection activeCell="H60" sqref="H60"/>
    </sheetView>
  </sheetViews>
  <sheetFormatPr defaultColWidth="0.125" defaultRowHeight="14.25"/>
  <cols>
    <col min="1" max="1" width="45.75" style="10" customWidth="1"/>
    <col min="2" max="2" width="9.625" style="10" customWidth="1"/>
    <col min="3" max="3" width="9.125" style="10" customWidth="1"/>
    <col min="4" max="4" width="9" style="10" customWidth="1"/>
    <col min="5" max="5" width="8.625" style="10" customWidth="1"/>
    <col min="6" max="6" width="8.25" style="10" customWidth="1"/>
    <col min="7" max="7" width="8.5" style="10" customWidth="1"/>
    <col min="8" max="9" width="8.375" style="10" customWidth="1"/>
    <col min="10" max="10" width="7.875" style="10" customWidth="1"/>
    <col min="11" max="11" width="10" style="10" customWidth="1"/>
    <col min="12" max="12" width="9.375" style="10" customWidth="1"/>
    <col min="13" max="13" width="8" style="10" customWidth="1"/>
    <col min="14" max="14" width="9.375" style="10" customWidth="1"/>
    <col min="15" max="15" width="3.625" style="10" customWidth="1"/>
    <col min="16" max="16384" width="0.125" style="10"/>
  </cols>
  <sheetData>
    <row r="1" spans="1:14" ht="33.75" customHeight="1">
      <c r="A1" s="235" t="s">
        <v>854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4" ht="17.100000000000001" customHeight="1">
      <c r="A2" s="237" t="s">
        <v>756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</row>
    <row r="3" spans="1:14" ht="17.100000000000001" customHeight="1">
      <c r="A3" s="247" t="s">
        <v>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1:14">
      <c r="A4" s="271" t="s">
        <v>0</v>
      </c>
      <c r="B4" s="270" t="s">
        <v>276</v>
      </c>
      <c r="C4" s="270" t="s">
        <v>12</v>
      </c>
      <c r="D4" s="270"/>
      <c r="E4" s="270"/>
      <c r="F4" s="270"/>
      <c r="G4" s="270"/>
      <c r="H4" s="270"/>
      <c r="I4" s="270"/>
      <c r="J4" s="270"/>
      <c r="K4" s="270"/>
      <c r="L4" s="270"/>
      <c r="M4" s="270" t="s">
        <v>1</v>
      </c>
      <c r="N4" s="270" t="s">
        <v>14</v>
      </c>
    </row>
    <row r="5" spans="1:14" s="189" customFormat="1" ht="45" customHeight="1">
      <c r="A5" s="271"/>
      <c r="B5" s="270"/>
      <c r="C5" s="187" t="s">
        <v>13</v>
      </c>
      <c r="D5" s="187" t="s">
        <v>15</v>
      </c>
      <c r="E5" s="187" t="s">
        <v>441</v>
      </c>
      <c r="F5" s="187" t="s">
        <v>16</v>
      </c>
      <c r="G5" s="187" t="s">
        <v>73</v>
      </c>
      <c r="H5" s="187" t="s">
        <v>247</v>
      </c>
      <c r="I5" s="187" t="s">
        <v>442</v>
      </c>
      <c r="J5" s="187" t="s">
        <v>17</v>
      </c>
      <c r="K5" s="187" t="s">
        <v>890</v>
      </c>
      <c r="L5" s="187" t="s">
        <v>79</v>
      </c>
      <c r="M5" s="270"/>
      <c r="N5" s="270"/>
    </row>
    <row r="6" spans="1:14" s="189" customFormat="1">
      <c r="A6" s="187" t="s">
        <v>588</v>
      </c>
      <c r="B6" s="188">
        <v>6980</v>
      </c>
      <c r="C6" s="188">
        <v>147343</v>
      </c>
      <c r="D6" s="188">
        <v>4450</v>
      </c>
      <c r="E6" s="188">
        <v>1352</v>
      </c>
      <c r="F6" s="188">
        <v>0</v>
      </c>
      <c r="G6" s="188">
        <v>0</v>
      </c>
      <c r="H6" s="188">
        <v>146000</v>
      </c>
      <c r="I6" s="188">
        <v>0</v>
      </c>
      <c r="J6" s="188">
        <v>-5729</v>
      </c>
      <c r="K6" s="188">
        <v>0</v>
      </c>
      <c r="L6" s="188">
        <v>1270</v>
      </c>
      <c r="M6" s="188">
        <v>154323</v>
      </c>
      <c r="N6" s="188">
        <v>152906</v>
      </c>
    </row>
    <row r="7" spans="1:14">
      <c r="A7" s="177" t="s">
        <v>216</v>
      </c>
      <c r="B7" s="176">
        <v>0</v>
      </c>
      <c r="C7" s="176">
        <v>0</v>
      </c>
      <c r="D7" s="176">
        <v>0</v>
      </c>
      <c r="E7" s="176">
        <v>0</v>
      </c>
      <c r="F7" s="176">
        <v>0</v>
      </c>
      <c r="G7" s="176">
        <v>0</v>
      </c>
      <c r="H7" s="176">
        <v>0</v>
      </c>
      <c r="I7" s="176">
        <v>0</v>
      </c>
      <c r="J7" s="176">
        <v>0</v>
      </c>
      <c r="K7" s="176">
        <v>0</v>
      </c>
      <c r="L7" s="176">
        <v>0</v>
      </c>
      <c r="M7" s="176">
        <v>0</v>
      </c>
      <c r="N7" s="176">
        <v>0</v>
      </c>
    </row>
    <row r="8" spans="1:14">
      <c r="A8" s="178" t="s">
        <v>736</v>
      </c>
      <c r="B8" s="179">
        <v>0</v>
      </c>
      <c r="C8" s="176">
        <v>0</v>
      </c>
      <c r="D8" s="179">
        <v>0</v>
      </c>
      <c r="E8" s="176">
        <v>0</v>
      </c>
      <c r="F8" s="176">
        <v>0</v>
      </c>
      <c r="G8" s="179">
        <v>0</v>
      </c>
      <c r="H8" s="179">
        <v>0</v>
      </c>
      <c r="I8" s="179">
        <v>0</v>
      </c>
      <c r="J8" s="179">
        <v>0</v>
      </c>
      <c r="K8" s="179">
        <v>0</v>
      </c>
      <c r="L8" s="179">
        <v>0</v>
      </c>
      <c r="M8" s="176">
        <v>0</v>
      </c>
      <c r="N8" s="176">
        <v>0</v>
      </c>
    </row>
    <row r="9" spans="1:14">
      <c r="A9" s="177" t="s">
        <v>493</v>
      </c>
      <c r="B9" s="176">
        <v>0</v>
      </c>
      <c r="C9" s="176">
        <v>0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6">
        <v>0</v>
      </c>
      <c r="K9" s="176">
        <v>0</v>
      </c>
      <c r="L9" s="176">
        <v>0</v>
      </c>
      <c r="M9" s="176">
        <v>0</v>
      </c>
      <c r="N9" s="176">
        <v>0</v>
      </c>
    </row>
    <row r="10" spans="1:14">
      <c r="A10" s="178" t="s">
        <v>589</v>
      </c>
      <c r="B10" s="179">
        <v>0</v>
      </c>
      <c r="C10" s="176">
        <v>0</v>
      </c>
      <c r="D10" s="179">
        <v>0</v>
      </c>
      <c r="E10" s="176">
        <v>0</v>
      </c>
      <c r="F10" s="176">
        <v>0</v>
      </c>
      <c r="G10" s="179">
        <v>0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6">
        <v>0</v>
      </c>
      <c r="N10" s="176">
        <v>0</v>
      </c>
    </row>
    <row r="11" spans="1:14">
      <c r="A11" s="178" t="s">
        <v>43</v>
      </c>
      <c r="B11" s="179">
        <v>0</v>
      </c>
      <c r="C11" s="176">
        <v>0</v>
      </c>
      <c r="D11" s="179">
        <v>0</v>
      </c>
      <c r="E11" s="176">
        <v>0</v>
      </c>
      <c r="F11" s="176">
        <v>0</v>
      </c>
      <c r="G11" s="179">
        <v>0</v>
      </c>
      <c r="H11" s="179">
        <v>0</v>
      </c>
      <c r="I11" s="179">
        <v>0</v>
      </c>
      <c r="J11" s="179">
        <v>0</v>
      </c>
      <c r="K11" s="179">
        <v>0</v>
      </c>
      <c r="L11" s="179">
        <v>0</v>
      </c>
      <c r="M11" s="176">
        <v>0</v>
      </c>
      <c r="N11" s="176">
        <v>0</v>
      </c>
    </row>
    <row r="12" spans="1:14">
      <c r="A12" s="178" t="s">
        <v>891</v>
      </c>
      <c r="B12" s="179">
        <v>0</v>
      </c>
      <c r="C12" s="176">
        <v>0</v>
      </c>
      <c r="D12" s="180"/>
      <c r="E12" s="176">
        <v>0</v>
      </c>
      <c r="F12" s="180"/>
      <c r="G12" s="179">
        <v>0</v>
      </c>
      <c r="H12" s="179">
        <v>0</v>
      </c>
      <c r="I12" s="180"/>
      <c r="J12" s="180"/>
      <c r="K12" s="180"/>
      <c r="L12" s="179">
        <v>0</v>
      </c>
      <c r="M12" s="176">
        <v>0</v>
      </c>
      <c r="N12" s="176">
        <v>0</v>
      </c>
    </row>
    <row r="13" spans="1:14">
      <c r="A13" s="177" t="s">
        <v>217</v>
      </c>
      <c r="B13" s="176">
        <v>0</v>
      </c>
      <c r="C13" s="176">
        <v>0</v>
      </c>
      <c r="D13" s="176">
        <v>1134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76">
        <v>-1134</v>
      </c>
      <c r="K13" s="176">
        <v>0</v>
      </c>
      <c r="L13" s="176">
        <v>0</v>
      </c>
      <c r="M13" s="176">
        <v>0</v>
      </c>
      <c r="N13" s="176">
        <v>0</v>
      </c>
    </row>
    <row r="14" spans="1:14">
      <c r="A14" s="178" t="s">
        <v>40</v>
      </c>
      <c r="B14" s="179">
        <v>0</v>
      </c>
      <c r="C14" s="176">
        <v>0</v>
      </c>
      <c r="D14" s="179">
        <v>1134</v>
      </c>
      <c r="E14" s="176">
        <v>0</v>
      </c>
      <c r="F14" s="176">
        <v>0</v>
      </c>
      <c r="G14" s="179">
        <v>0</v>
      </c>
      <c r="H14" s="179">
        <v>0</v>
      </c>
      <c r="I14" s="179">
        <v>0</v>
      </c>
      <c r="J14" s="179">
        <v>-1134</v>
      </c>
      <c r="K14" s="179">
        <v>0</v>
      </c>
      <c r="L14" s="179">
        <v>0</v>
      </c>
      <c r="M14" s="176">
        <v>0</v>
      </c>
      <c r="N14" s="176">
        <v>0</v>
      </c>
    </row>
    <row r="15" spans="1:14">
      <c r="A15" s="178" t="s">
        <v>892</v>
      </c>
      <c r="B15" s="179">
        <v>0</v>
      </c>
      <c r="C15" s="176">
        <v>0</v>
      </c>
      <c r="D15" s="179">
        <v>0</v>
      </c>
      <c r="E15" s="176">
        <v>0</v>
      </c>
      <c r="F15" s="176">
        <v>0</v>
      </c>
      <c r="G15" s="179">
        <v>0</v>
      </c>
      <c r="H15" s="179">
        <v>0</v>
      </c>
      <c r="I15" s="179">
        <v>0</v>
      </c>
      <c r="J15" s="179">
        <v>0</v>
      </c>
      <c r="K15" s="179">
        <v>0</v>
      </c>
      <c r="L15" s="179">
        <v>0</v>
      </c>
      <c r="M15" s="176">
        <v>0</v>
      </c>
      <c r="N15" s="176">
        <v>0</v>
      </c>
    </row>
    <row r="16" spans="1:14">
      <c r="A16" s="178" t="s">
        <v>893</v>
      </c>
      <c r="B16" s="179">
        <v>0</v>
      </c>
      <c r="C16" s="176">
        <v>0</v>
      </c>
      <c r="D16" s="180"/>
      <c r="E16" s="176">
        <v>0</v>
      </c>
      <c r="F16" s="180"/>
      <c r="G16" s="179">
        <v>0</v>
      </c>
      <c r="H16" s="179">
        <v>0</v>
      </c>
      <c r="I16" s="180"/>
      <c r="J16" s="180"/>
      <c r="K16" s="180"/>
      <c r="L16" s="179">
        <v>0</v>
      </c>
      <c r="M16" s="176">
        <v>0</v>
      </c>
      <c r="N16" s="176">
        <v>0</v>
      </c>
    </row>
    <row r="17" spans="1:14">
      <c r="A17" s="177" t="s">
        <v>218</v>
      </c>
      <c r="B17" s="176">
        <v>0</v>
      </c>
      <c r="C17" s="176">
        <v>0</v>
      </c>
      <c r="D17" s="176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6">
        <v>0</v>
      </c>
      <c r="L17" s="176">
        <v>0</v>
      </c>
      <c r="M17" s="176">
        <v>0</v>
      </c>
      <c r="N17" s="176">
        <v>0</v>
      </c>
    </row>
    <row r="18" spans="1:14">
      <c r="A18" s="178" t="s">
        <v>456</v>
      </c>
      <c r="B18" s="179">
        <v>0</v>
      </c>
      <c r="C18" s="176">
        <v>0</v>
      </c>
      <c r="D18" s="179">
        <v>0</v>
      </c>
      <c r="E18" s="176">
        <v>0</v>
      </c>
      <c r="F18" s="176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6">
        <v>0</v>
      </c>
      <c r="N18" s="176">
        <v>0</v>
      </c>
    </row>
    <row r="19" spans="1:14">
      <c r="A19" s="178" t="s">
        <v>894</v>
      </c>
      <c r="B19" s="179">
        <v>0</v>
      </c>
      <c r="C19" s="176">
        <v>0</v>
      </c>
      <c r="D19" s="179">
        <v>0</v>
      </c>
      <c r="E19" s="176">
        <v>0</v>
      </c>
      <c r="F19" s="176">
        <v>0</v>
      </c>
      <c r="G19" s="179">
        <v>0</v>
      </c>
      <c r="H19" s="179">
        <v>0</v>
      </c>
      <c r="I19" s="179">
        <v>0</v>
      </c>
      <c r="J19" s="179">
        <v>0</v>
      </c>
      <c r="K19" s="179">
        <v>0</v>
      </c>
      <c r="L19" s="179">
        <v>0</v>
      </c>
      <c r="M19" s="176">
        <v>0</v>
      </c>
      <c r="N19" s="176">
        <v>0</v>
      </c>
    </row>
    <row r="20" spans="1:14">
      <c r="A20" s="177" t="s">
        <v>219</v>
      </c>
      <c r="B20" s="176">
        <v>0</v>
      </c>
      <c r="C20" s="176">
        <v>0</v>
      </c>
      <c r="D20" s="176">
        <v>0</v>
      </c>
      <c r="E20" s="176">
        <v>0</v>
      </c>
      <c r="F20" s="176">
        <v>0</v>
      </c>
      <c r="G20" s="176">
        <v>0</v>
      </c>
      <c r="H20" s="176">
        <v>0</v>
      </c>
      <c r="I20" s="176">
        <v>0</v>
      </c>
      <c r="J20" s="176">
        <v>0</v>
      </c>
      <c r="K20" s="176">
        <v>0</v>
      </c>
      <c r="L20" s="176">
        <v>0</v>
      </c>
      <c r="M20" s="176">
        <v>0</v>
      </c>
      <c r="N20" s="176">
        <v>0</v>
      </c>
    </row>
    <row r="21" spans="1:14">
      <c r="A21" s="178" t="s">
        <v>737</v>
      </c>
      <c r="B21" s="179">
        <v>0</v>
      </c>
      <c r="C21" s="176">
        <v>0</v>
      </c>
      <c r="D21" s="179">
        <v>0</v>
      </c>
      <c r="E21" s="176">
        <v>0</v>
      </c>
      <c r="F21" s="176">
        <v>0</v>
      </c>
      <c r="G21" s="179">
        <v>0</v>
      </c>
      <c r="H21" s="179">
        <v>0</v>
      </c>
      <c r="I21" s="179">
        <v>0</v>
      </c>
      <c r="J21" s="179">
        <v>0</v>
      </c>
      <c r="K21" s="179">
        <v>0</v>
      </c>
      <c r="L21" s="179">
        <v>0</v>
      </c>
      <c r="M21" s="176">
        <v>0</v>
      </c>
      <c r="N21" s="176">
        <v>0</v>
      </c>
    </row>
    <row r="22" spans="1:14">
      <c r="A22" s="178" t="s">
        <v>738</v>
      </c>
      <c r="B22" s="179">
        <v>0</v>
      </c>
      <c r="C22" s="176">
        <v>0</v>
      </c>
      <c r="D22" s="179">
        <v>0</v>
      </c>
      <c r="E22" s="176">
        <v>0</v>
      </c>
      <c r="F22" s="176">
        <v>0</v>
      </c>
      <c r="G22" s="179">
        <v>0</v>
      </c>
      <c r="H22" s="179">
        <v>0</v>
      </c>
      <c r="I22" s="179">
        <v>0</v>
      </c>
      <c r="J22" s="179">
        <v>0</v>
      </c>
      <c r="K22" s="179">
        <v>0</v>
      </c>
      <c r="L22" s="179">
        <v>0</v>
      </c>
      <c r="M22" s="176">
        <v>0</v>
      </c>
      <c r="N22" s="176">
        <v>0</v>
      </c>
    </row>
    <row r="23" spans="1:14">
      <c r="A23" s="178" t="s">
        <v>590</v>
      </c>
      <c r="B23" s="179">
        <v>0</v>
      </c>
      <c r="C23" s="176">
        <v>0</v>
      </c>
      <c r="D23" s="179">
        <v>0</v>
      </c>
      <c r="E23" s="176">
        <v>0</v>
      </c>
      <c r="F23" s="176">
        <v>0</v>
      </c>
      <c r="G23" s="179">
        <v>0</v>
      </c>
      <c r="H23" s="179">
        <v>0</v>
      </c>
      <c r="I23" s="179">
        <v>0</v>
      </c>
      <c r="J23" s="179">
        <v>0</v>
      </c>
      <c r="K23" s="179">
        <v>0</v>
      </c>
      <c r="L23" s="179">
        <v>0</v>
      </c>
      <c r="M23" s="176">
        <v>0</v>
      </c>
      <c r="N23" s="176">
        <v>0</v>
      </c>
    </row>
    <row r="24" spans="1:14">
      <c r="A24" s="178" t="s">
        <v>732</v>
      </c>
      <c r="B24" s="179">
        <v>0</v>
      </c>
      <c r="C24" s="176">
        <v>0</v>
      </c>
      <c r="D24" s="179">
        <v>0</v>
      </c>
      <c r="E24" s="176">
        <v>0</v>
      </c>
      <c r="F24" s="176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v>0</v>
      </c>
      <c r="M24" s="176">
        <v>0</v>
      </c>
      <c r="N24" s="176">
        <v>0</v>
      </c>
    </row>
    <row r="25" spans="1:14">
      <c r="A25" s="178" t="s">
        <v>739</v>
      </c>
      <c r="B25" s="179">
        <v>0</v>
      </c>
      <c r="C25" s="176">
        <v>0</v>
      </c>
      <c r="D25" s="179">
        <v>0</v>
      </c>
      <c r="E25" s="176">
        <v>0</v>
      </c>
      <c r="F25" s="176">
        <v>0</v>
      </c>
      <c r="G25" s="179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6">
        <v>0</v>
      </c>
      <c r="N25" s="176">
        <v>0</v>
      </c>
    </row>
    <row r="26" spans="1:14">
      <c r="A26" s="181" t="s">
        <v>591</v>
      </c>
      <c r="B26" s="179">
        <v>0</v>
      </c>
      <c r="C26" s="176">
        <v>0</v>
      </c>
      <c r="D26" s="180"/>
      <c r="E26" s="176">
        <v>0</v>
      </c>
      <c r="F26" s="180"/>
      <c r="G26" s="179">
        <v>0</v>
      </c>
      <c r="H26" s="179">
        <v>0</v>
      </c>
      <c r="I26" s="180"/>
      <c r="J26" s="180"/>
      <c r="K26" s="180"/>
      <c r="L26" s="179">
        <v>0</v>
      </c>
      <c r="M26" s="176">
        <v>0</v>
      </c>
      <c r="N26" s="176">
        <v>0</v>
      </c>
    </row>
    <row r="27" spans="1:14">
      <c r="A27" s="181" t="s">
        <v>592</v>
      </c>
      <c r="B27" s="179">
        <v>0</v>
      </c>
      <c r="C27" s="176">
        <v>0</v>
      </c>
      <c r="D27" s="180"/>
      <c r="E27" s="176">
        <v>0</v>
      </c>
      <c r="F27" s="180"/>
      <c r="G27" s="179">
        <v>0</v>
      </c>
      <c r="H27" s="179">
        <v>0</v>
      </c>
      <c r="I27" s="180"/>
      <c r="J27" s="180"/>
      <c r="K27" s="180"/>
      <c r="L27" s="179">
        <v>0</v>
      </c>
      <c r="M27" s="176">
        <v>0</v>
      </c>
      <c r="N27" s="176">
        <v>0</v>
      </c>
    </row>
    <row r="28" spans="1:14">
      <c r="A28" s="181" t="s">
        <v>740</v>
      </c>
      <c r="B28" s="179">
        <v>0</v>
      </c>
      <c r="C28" s="176">
        <v>0</v>
      </c>
      <c r="D28" s="180"/>
      <c r="E28" s="176">
        <v>0</v>
      </c>
      <c r="F28" s="180"/>
      <c r="G28" s="179">
        <v>0</v>
      </c>
      <c r="H28" s="179">
        <v>0</v>
      </c>
      <c r="I28" s="180"/>
      <c r="J28" s="180"/>
      <c r="K28" s="180"/>
      <c r="L28" s="179">
        <v>0</v>
      </c>
      <c r="M28" s="176">
        <v>0</v>
      </c>
      <c r="N28" s="176">
        <v>0</v>
      </c>
    </row>
    <row r="29" spans="1:14">
      <c r="A29" s="181" t="s">
        <v>741</v>
      </c>
      <c r="B29" s="179">
        <v>0</v>
      </c>
      <c r="C29" s="176">
        <v>0</v>
      </c>
      <c r="D29" s="180"/>
      <c r="E29" s="176">
        <v>0</v>
      </c>
      <c r="F29" s="180"/>
      <c r="G29" s="179">
        <v>0</v>
      </c>
      <c r="H29" s="179">
        <v>0</v>
      </c>
      <c r="I29" s="180"/>
      <c r="J29" s="180"/>
      <c r="K29" s="180"/>
      <c r="L29" s="179">
        <v>0</v>
      </c>
      <c r="M29" s="176">
        <v>0</v>
      </c>
      <c r="N29" s="176">
        <v>0</v>
      </c>
    </row>
    <row r="30" spans="1:14">
      <c r="A30" s="181" t="s">
        <v>742</v>
      </c>
      <c r="B30" s="179">
        <v>0</v>
      </c>
      <c r="C30" s="176">
        <v>0</v>
      </c>
      <c r="D30" s="180"/>
      <c r="E30" s="176">
        <v>0</v>
      </c>
      <c r="F30" s="180"/>
      <c r="G30" s="179">
        <v>0</v>
      </c>
      <c r="H30" s="179">
        <v>0</v>
      </c>
      <c r="I30" s="180"/>
      <c r="J30" s="180"/>
      <c r="K30" s="180"/>
      <c r="L30" s="179">
        <v>0</v>
      </c>
      <c r="M30" s="176">
        <v>0</v>
      </c>
      <c r="N30" s="176">
        <v>0</v>
      </c>
    </row>
    <row r="31" spans="1:14">
      <c r="A31" s="177" t="s">
        <v>221</v>
      </c>
      <c r="B31" s="176">
        <v>0</v>
      </c>
      <c r="C31" s="176">
        <v>0</v>
      </c>
      <c r="D31" s="176">
        <v>0</v>
      </c>
      <c r="E31" s="176">
        <v>0</v>
      </c>
      <c r="F31" s="176">
        <v>0</v>
      </c>
      <c r="G31" s="176">
        <v>0</v>
      </c>
      <c r="H31" s="176">
        <v>0</v>
      </c>
      <c r="I31" s="176">
        <v>0</v>
      </c>
      <c r="J31" s="176">
        <v>0</v>
      </c>
      <c r="K31" s="176">
        <v>0</v>
      </c>
      <c r="L31" s="176">
        <v>0</v>
      </c>
      <c r="M31" s="176">
        <v>0</v>
      </c>
      <c r="N31" s="176">
        <v>0</v>
      </c>
    </row>
    <row r="32" spans="1:14">
      <c r="A32" s="178" t="s">
        <v>895</v>
      </c>
      <c r="B32" s="179">
        <v>0</v>
      </c>
      <c r="C32" s="176">
        <v>0</v>
      </c>
      <c r="D32" s="179">
        <v>0</v>
      </c>
      <c r="E32" s="176">
        <v>0</v>
      </c>
      <c r="F32" s="176">
        <v>0</v>
      </c>
      <c r="G32" s="179">
        <v>0</v>
      </c>
      <c r="H32" s="179">
        <v>0</v>
      </c>
      <c r="I32" s="179">
        <v>0</v>
      </c>
      <c r="J32" s="179">
        <v>0</v>
      </c>
      <c r="K32" s="179">
        <v>0</v>
      </c>
      <c r="L32" s="179">
        <v>0</v>
      </c>
      <c r="M32" s="176">
        <v>0</v>
      </c>
      <c r="N32" s="176">
        <v>0</v>
      </c>
    </row>
    <row r="33" spans="1:14">
      <c r="A33" s="178" t="s">
        <v>896</v>
      </c>
      <c r="B33" s="179">
        <v>0</v>
      </c>
      <c r="C33" s="176">
        <v>0</v>
      </c>
      <c r="D33" s="179">
        <v>0</v>
      </c>
      <c r="E33" s="176">
        <v>0</v>
      </c>
      <c r="F33" s="176">
        <v>0</v>
      </c>
      <c r="G33" s="179">
        <v>0</v>
      </c>
      <c r="H33" s="179">
        <v>0</v>
      </c>
      <c r="I33" s="179">
        <v>0</v>
      </c>
      <c r="J33" s="179">
        <v>0</v>
      </c>
      <c r="K33" s="179">
        <v>0</v>
      </c>
      <c r="L33" s="179">
        <v>0</v>
      </c>
      <c r="M33" s="176">
        <v>0</v>
      </c>
      <c r="N33" s="176">
        <v>0</v>
      </c>
    </row>
    <row r="34" spans="1:14">
      <c r="A34" s="178" t="s">
        <v>897</v>
      </c>
      <c r="B34" s="179">
        <v>0</v>
      </c>
      <c r="C34" s="176">
        <v>0</v>
      </c>
      <c r="D34" s="179">
        <v>0</v>
      </c>
      <c r="E34" s="176">
        <v>0</v>
      </c>
      <c r="F34" s="176">
        <v>0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6">
        <v>0</v>
      </c>
      <c r="N34" s="176">
        <v>0</v>
      </c>
    </row>
    <row r="35" spans="1:14">
      <c r="A35" s="178" t="s">
        <v>898</v>
      </c>
      <c r="B35" s="179">
        <v>0</v>
      </c>
      <c r="C35" s="176">
        <v>0</v>
      </c>
      <c r="D35" s="180"/>
      <c r="E35" s="176">
        <v>0</v>
      </c>
      <c r="F35" s="180"/>
      <c r="G35" s="179">
        <v>0</v>
      </c>
      <c r="H35" s="179">
        <v>0</v>
      </c>
      <c r="I35" s="180"/>
      <c r="J35" s="180"/>
      <c r="K35" s="180"/>
      <c r="L35" s="179">
        <v>0</v>
      </c>
      <c r="M35" s="176">
        <v>0</v>
      </c>
      <c r="N35" s="176">
        <v>0</v>
      </c>
    </row>
    <row r="36" spans="1:14">
      <c r="A36" s="178" t="s">
        <v>899</v>
      </c>
      <c r="B36" s="179">
        <v>0</v>
      </c>
      <c r="C36" s="176">
        <v>0</v>
      </c>
      <c r="D36" s="180"/>
      <c r="E36" s="176">
        <v>0</v>
      </c>
      <c r="F36" s="180"/>
      <c r="G36" s="179">
        <v>0</v>
      </c>
      <c r="H36" s="179">
        <v>0</v>
      </c>
      <c r="I36" s="180"/>
      <c r="J36" s="180"/>
      <c r="K36" s="180"/>
      <c r="L36" s="179">
        <v>0</v>
      </c>
      <c r="M36" s="176">
        <v>0</v>
      </c>
      <c r="N36" s="176">
        <v>0</v>
      </c>
    </row>
    <row r="37" spans="1:14">
      <c r="A37" s="177" t="s">
        <v>223</v>
      </c>
      <c r="B37" s="176">
        <v>0</v>
      </c>
      <c r="C37" s="176">
        <v>99000</v>
      </c>
      <c r="D37" s="176">
        <v>65</v>
      </c>
      <c r="E37" s="176">
        <v>0</v>
      </c>
      <c r="F37" s="176">
        <v>0</v>
      </c>
      <c r="G37" s="176">
        <v>0</v>
      </c>
      <c r="H37" s="176">
        <v>99000</v>
      </c>
      <c r="I37" s="176">
        <v>0</v>
      </c>
      <c r="J37" s="176">
        <v>-65</v>
      </c>
      <c r="K37" s="176">
        <v>0</v>
      </c>
      <c r="L37" s="176">
        <v>0</v>
      </c>
      <c r="M37" s="176">
        <v>99000</v>
      </c>
      <c r="N37" s="176">
        <v>99000</v>
      </c>
    </row>
    <row r="38" spans="1:14">
      <c r="A38" s="178" t="s">
        <v>900</v>
      </c>
      <c r="B38" s="179">
        <v>0</v>
      </c>
      <c r="C38" s="176">
        <v>0</v>
      </c>
      <c r="D38" s="179">
        <v>0</v>
      </c>
      <c r="E38" s="176">
        <v>0</v>
      </c>
      <c r="F38" s="176">
        <v>0</v>
      </c>
      <c r="G38" s="179">
        <v>0</v>
      </c>
      <c r="H38" s="179">
        <v>0</v>
      </c>
      <c r="I38" s="179">
        <v>0</v>
      </c>
      <c r="J38" s="179">
        <v>0</v>
      </c>
      <c r="K38" s="179">
        <v>0</v>
      </c>
      <c r="L38" s="179">
        <v>0</v>
      </c>
      <c r="M38" s="176">
        <v>0</v>
      </c>
      <c r="N38" s="176">
        <v>0</v>
      </c>
    </row>
    <row r="39" spans="1:14">
      <c r="A39" s="178" t="s">
        <v>593</v>
      </c>
      <c r="B39" s="179">
        <v>0</v>
      </c>
      <c r="C39" s="176">
        <v>0</v>
      </c>
      <c r="D39" s="179">
        <v>0</v>
      </c>
      <c r="E39" s="176">
        <v>0</v>
      </c>
      <c r="F39" s="176">
        <v>0</v>
      </c>
      <c r="G39" s="179">
        <v>0</v>
      </c>
      <c r="H39" s="179">
        <v>0</v>
      </c>
      <c r="I39" s="179">
        <v>0</v>
      </c>
      <c r="J39" s="179">
        <v>0</v>
      </c>
      <c r="K39" s="179">
        <v>0</v>
      </c>
      <c r="L39" s="179">
        <v>0</v>
      </c>
      <c r="M39" s="176">
        <v>0</v>
      </c>
      <c r="N39" s="176">
        <v>0</v>
      </c>
    </row>
    <row r="40" spans="1:14">
      <c r="A40" s="178" t="s">
        <v>594</v>
      </c>
      <c r="B40" s="179">
        <v>0</v>
      </c>
      <c r="C40" s="176">
        <v>0</v>
      </c>
      <c r="D40" s="179">
        <v>0</v>
      </c>
      <c r="E40" s="176">
        <v>0</v>
      </c>
      <c r="F40" s="176">
        <v>0</v>
      </c>
      <c r="G40" s="179">
        <v>0</v>
      </c>
      <c r="H40" s="179">
        <v>0</v>
      </c>
      <c r="I40" s="179">
        <v>0</v>
      </c>
      <c r="J40" s="179">
        <v>0</v>
      </c>
      <c r="K40" s="179">
        <v>0</v>
      </c>
      <c r="L40" s="179">
        <v>0</v>
      </c>
      <c r="M40" s="176">
        <v>0</v>
      </c>
      <c r="N40" s="176">
        <v>0</v>
      </c>
    </row>
    <row r="41" spans="1:14">
      <c r="A41" s="178" t="s">
        <v>901</v>
      </c>
      <c r="B41" s="179">
        <v>0</v>
      </c>
      <c r="C41" s="176">
        <v>0</v>
      </c>
      <c r="D41" s="179">
        <v>0</v>
      </c>
      <c r="E41" s="176">
        <v>0</v>
      </c>
      <c r="F41" s="176">
        <v>0</v>
      </c>
      <c r="G41" s="179">
        <v>0</v>
      </c>
      <c r="H41" s="179">
        <v>0</v>
      </c>
      <c r="I41" s="179">
        <v>0</v>
      </c>
      <c r="J41" s="179">
        <v>0</v>
      </c>
      <c r="K41" s="179">
        <v>0</v>
      </c>
      <c r="L41" s="179">
        <v>0</v>
      </c>
      <c r="M41" s="176">
        <v>0</v>
      </c>
      <c r="N41" s="176">
        <v>0</v>
      </c>
    </row>
    <row r="42" spans="1:14">
      <c r="A42" s="178" t="s">
        <v>902</v>
      </c>
      <c r="B42" s="179">
        <v>0</v>
      </c>
      <c r="C42" s="176">
        <v>0</v>
      </c>
      <c r="D42" s="179">
        <v>0</v>
      </c>
      <c r="E42" s="176">
        <v>0</v>
      </c>
      <c r="F42" s="176">
        <v>0</v>
      </c>
      <c r="G42" s="179">
        <v>0</v>
      </c>
      <c r="H42" s="179">
        <v>0</v>
      </c>
      <c r="I42" s="179">
        <v>0</v>
      </c>
      <c r="J42" s="179">
        <v>0</v>
      </c>
      <c r="K42" s="179">
        <v>0</v>
      </c>
      <c r="L42" s="179">
        <v>0</v>
      </c>
      <c r="M42" s="176">
        <v>0</v>
      </c>
      <c r="N42" s="176">
        <v>0</v>
      </c>
    </row>
    <row r="43" spans="1:14">
      <c r="A43" s="178" t="s">
        <v>172</v>
      </c>
      <c r="B43" s="179">
        <v>0</v>
      </c>
      <c r="C43" s="176">
        <v>0</v>
      </c>
      <c r="D43" s="179">
        <v>65</v>
      </c>
      <c r="E43" s="176">
        <v>0</v>
      </c>
      <c r="F43" s="176">
        <v>0</v>
      </c>
      <c r="G43" s="179">
        <v>0</v>
      </c>
      <c r="H43" s="179">
        <v>0</v>
      </c>
      <c r="I43" s="179">
        <v>0</v>
      </c>
      <c r="J43" s="179">
        <v>-65</v>
      </c>
      <c r="K43" s="179">
        <v>0</v>
      </c>
      <c r="L43" s="179">
        <v>0</v>
      </c>
      <c r="M43" s="176">
        <v>0</v>
      </c>
      <c r="N43" s="176">
        <v>0</v>
      </c>
    </row>
    <row r="44" spans="1:14">
      <c r="A44" s="178" t="s">
        <v>903</v>
      </c>
      <c r="B44" s="179">
        <v>0</v>
      </c>
      <c r="C44" s="176">
        <v>0</v>
      </c>
      <c r="D44" s="180"/>
      <c r="E44" s="176">
        <v>0</v>
      </c>
      <c r="F44" s="180"/>
      <c r="G44" s="179">
        <v>0</v>
      </c>
      <c r="H44" s="179">
        <v>0</v>
      </c>
      <c r="I44" s="180"/>
      <c r="J44" s="180"/>
      <c r="K44" s="180"/>
      <c r="L44" s="179">
        <v>0</v>
      </c>
      <c r="M44" s="176">
        <v>0</v>
      </c>
      <c r="N44" s="176">
        <v>0</v>
      </c>
    </row>
    <row r="45" spans="1:14">
      <c r="A45" s="178" t="s">
        <v>595</v>
      </c>
      <c r="B45" s="179">
        <v>0</v>
      </c>
      <c r="C45" s="176">
        <v>99000</v>
      </c>
      <c r="D45" s="180"/>
      <c r="E45" s="176">
        <v>0</v>
      </c>
      <c r="F45" s="180"/>
      <c r="G45" s="179">
        <v>0</v>
      </c>
      <c r="H45" s="179">
        <v>99000</v>
      </c>
      <c r="I45" s="180"/>
      <c r="J45" s="180"/>
      <c r="K45" s="180"/>
      <c r="L45" s="179">
        <v>0</v>
      </c>
      <c r="M45" s="176">
        <v>99000</v>
      </c>
      <c r="N45" s="176">
        <v>99000</v>
      </c>
    </row>
    <row r="46" spans="1:14">
      <c r="A46" s="178" t="s">
        <v>904</v>
      </c>
      <c r="B46" s="179">
        <v>0</v>
      </c>
      <c r="C46" s="176">
        <v>0</v>
      </c>
      <c r="D46" s="180"/>
      <c r="E46" s="176">
        <v>0</v>
      </c>
      <c r="F46" s="180"/>
      <c r="G46" s="179">
        <v>0</v>
      </c>
      <c r="H46" s="179">
        <v>0</v>
      </c>
      <c r="I46" s="180"/>
      <c r="J46" s="180"/>
      <c r="K46" s="180"/>
      <c r="L46" s="179">
        <v>0</v>
      </c>
      <c r="M46" s="176">
        <v>0</v>
      </c>
      <c r="N46" s="176">
        <v>0</v>
      </c>
    </row>
    <row r="47" spans="1:14">
      <c r="A47" s="178" t="s">
        <v>905</v>
      </c>
      <c r="B47" s="179">
        <v>0</v>
      </c>
      <c r="C47" s="176">
        <v>0</v>
      </c>
      <c r="D47" s="175"/>
      <c r="E47" s="176">
        <v>0</v>
      </c>
      <c r="F47" s="175"/>
      <c r="G47" s="179">
        <v>0</v>
      </c>
      <c r="H47" s="179">
        <v>0</v>
      </c>
      <c r="I47" s="175"/>
      <c r="J47" s="175"/>
      <c r="K47" s="175"/>
      <c r="L47" s="179">
        <v>0</v>
      </c>
      <c r="M47" s="176">
        <v>0</v>
      </c>
      <c r="N47" s="176">
        <v>0</v>
      </c>
    </row>
    <row r="48" spans="1:14">
      <c r="A48" s="177" t="s">
        <v>702</v>
      </c>
      <c r="B48" s="176">
        <v>0</v>
      </c>
      <c r="C48" s="176">
        <v>0</v>
      </c>
      <c r="D48" s="176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0</v>
      </c>
      <c r="J48" s="176">
        <v>0</v>
      </c>
      <c r="K48" s="176">
        <v>0</v>
      </c>
      <c r="L48" s="176">
        <v>0</v>
      </c>
      <c r="M48" s="176">
        <v>0</v>
      </c>
      <c r="N48" s="176">
        <v>0</v>
      </c>
    </row>
    <row r="49" spans="1:14">
      <c r="A49" s="178" t="s">
        <v>906</v>
      </c>
      <c r="B49" s="179">
        <v>0</v>
      </c>
      <c r="C49" s="176">
        <v>0</v>
      </c>
      <c r="D49" s="179">
        <v>0</v>
      </c>
      <c r="E49" s="176">
        <v>0</v>
      </c>
      <c r="F49" s="176">
        <v>0</v>
      </c>
      <c r="G49" s="179">
        <v>0</v>
      </c>
      <c r="H49" s="179">
        <v>0</v>
      </c>
      <c r="I49" s="179">
        <v>0</v>
      </c>
      <c r="J49" s="179">
        <v>0</v>
      </c>
      <c r="K49" s="179">
        <v>0</v>
      </c>
      <c r="L49" s="179">
        <v>0</v>
      </c>
      <c r="M49" s="176">
        <v>0</v>
      </c>
      <c r="N49" s="176">
        <v>0</v>
      </c>
    </row>
    <row r="50" spans="1:14">
      <c r="A50" s="177" t="s">
        <v>229</v>
      </c>
      <c r="B50" s="176">
        <v>0</v>
      </c>
      <c r="C50" s="176">
        <v>0</v>
      </c>
      <c r="D50" s="176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176">
        <v>0</v>
      </c>
      <c r="L50" s="176">
        <v>0</v>
      </c>
      <c r="M50" s="176">
        <v>0</v>
      </c>
      <c r="N50" s="176">
        <v>0</v>
      </c>
    </row>
    <row r="51" spans="1:14">
      <c r="A51" s="178" t="s">
        <v>705</v>
      </c>
      <c r="B51" s="176">
        <v>0</v>
      </c>
      <c r="C51" s="176">
        <v>0</v>
      </c>
      <c r="D51" s="176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176">
        <v>0</v>
      </c>
      <c r="L51" s="176">
        <v>0</v>
      </c>
      <c r="M51" s="176">
        <v>0</v>
      </c>
      <c r="N51" s="176">
        <v>0</v>
      </c>
    </row>
    <row r="52" spans="1:14">
      <c r="A52" s="178" t="s">
        <v>907</v>
      </c>
      <c r="B52" s="179">
        <v>0</v>
      </c>
      <c r="C52" s="176">
        <v>0</v>
      </c>
      <c r="D52" s="179">
        <v>0</v>
      </c>
      <c r="E52" s="176">
        <v>0</v>
      </c>
      <c r="F52" s="176">
        <v>0</v>
      </c>
      <c r="G52" s="179">
        <v>0</v>
      </c>
      <c r="H52" s="179">
        <v>0</v>
      </c>
      <c r="I52" s="179">
        <v>0</v>
      </c>
      <c r="J52" s="179">
        <v>0</v>
      </c>
      <c r="K52" s="179">
        <v>0</v>
      </c>
      <c r="L52" s="179">
        <v>0</v>
      </c>
      <c r="M52" s="176">
        <v>0</v>
      </c>
      <c r="N52" s="176">
        <v>0</v>
      </c>
    </row>
    <row r="53" spans="1:14">
      <c r="A53" s="178" t="s">
        <v>908</v>
      </c>
      <c r="B53" s="179">
        <v>0</v>
      </c>
      <c r="C53" s="176">
        <v>0</v>
      </c>
      <c r="D53" s="179">
        <v>0</v>
      </c>
      <c r="E53" s="176">
        <v>0</v>
      </c>
      <c r="F53" s="176">
        <v>0</v>
      </c>
      <c r="G53" s="179">
        <v>0</v>
      </c>
      <c r="H53" s="179">
        <v>0</v>
      </c>
      <c r="I53" s="179">
        <v>0</v>
      </c>
      <c r="J53" s="179">
        <v>0</v>
      </c>
      <c r="K53" s="179">
        <v>0</v>
      </c>
      <c r="L53" s="179">
        <v>0</v>
      </c>
      <c r="M53" s="176">
        <v>0</v>
      </c>
      <c r="N53" s="176">
        <v>0</v>
      </c>
    </row>
    <row r="54" spans="1:14">
      <c r="A54" s="177" t="s">
        <v>21</v>
      </c>
      <c r="B54" s="176">
        <v>2555</v>
      </c>
      <c r="C54" s="176">
        <v>47123</v>
      </c>
      <c r="D54" s="176">
        <v>3251</v>
      </c>
      <c r="E54" s="176">
        <v>1352</v>
      </c>
      <c r="F54" s="176">
        <v>0</v>
      </c>
      <c r="G54" s="176">
        <v>0</v>
      </c>
      <c r="H54" s="176">
        <v>47000</v>
      </c>
      <c r="I54" s="176">
        <v>0</v>
      </c>
      <c r="J54" s="176">
        <v>-4530</v>
      </c>
      <c r="K54" s="176">
        <v>0</v>
      </c>
      <c r="L54" s="176">
        <v>50</v>
      </c>
      <c r="M54" s="176">
        <v>49678</v>
      </c>
      <c r="N54" s="176">
        <v>48261</v>
      </c>
    </row>
    <row r="55" spans="1:14">
      <c r="A55" s="178" t="s">
        <v>443</v>
      </c>
      <c r="B55" s="179">
        <v>0</v>
      </c>
      <c r="C55" s="176">
        <v>47000</v>
      </c>
      <c r="D55" s="179">
        <v>0</v>
      </c>
      <c r="E55" s="176">
        <v>0</v>
      </c>
      <c r="F55" s="176">
        <v>0</v>
      </c>
      <c r="G55" s="179">
        <v>0</v>
      </c>
      <c r="H55" s="179">
        <v>47000</v>
      </c>
      <c r="I55" s="179">
        <v>0</v>
      </c>
      <c r="J55" s="179">
        <v>0</v>
      </c>
      <c r="K55" s="179">
        <v>0</v>
      </c>
      <c r="L55" s="179">
        <v>0</v>
      </c>
      <c r="M55" s="176">
        <v>47000</v>
      </c>
      <c r="N55" s="176">
        <v>47000</v>
      </c>
    </row>
    <row r="56" spans="1:14">
      <c r="A56" s="178" t="s">
        <v>253</v>
      </c>
      <c r="B56" s="179">
        <v>235</v>
      </c>
      <c r="C56" s="176">
        <v>346</v>
      </c>
      <c r="D56" s="179">
        <v>207</v>
      </c>
      <c r="E56" s="176">
        <v>119</v>
      </c>
      <c r="F56" s="176">
        <v>0</v>
      </c>
      <c r="G56" s="179">
        <v>0</v>
      </c>
      <c r="H56" s="179">
        <v>0</v>
      </c>
      <c r="I56" s="179">
        <v>0</v>
      </c>
      <c r="J56" s="179">
        <v>0</v>
      </c>
      <c r="K56" s="179">
        <v>0</v>
      </c>
      <c r="L56" s="179">
        <v>20</v>
      </c>
      <c r="M56" s="176">
        <v>581</v>
      </c>
      <c r="N56" s="176">
        <v>437</v>
      </c>
    </row>
    <row r="57" spans="1:14">
      <c r="A57" s="178" t="s">
        <v>909</v>
      </c>
      <c r="B57" s="179">
        <v>0</v>
      </c>
      <c r="C57" s="176">
        <v>0</v>
      </c>
      <c r="D57" s="179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179">
        <v>0</v>
      </c>
      <c r="L57" s="179">
        <v>0</v>
      </c>
      <c r="M57" s="176">
        <v>0</v>
      </c>
      <c r="N57" s="176">
        <v>0</v>
      </c>
    </row>
    <row r="58" spans="1:14">
      <c r="A58" s="178" t="s">
        <v>596</v>
      </c>
      <c r="B58" s="179">
        <v>2320</v>
      </c>
      <c r="C58" s="176">
        <v>-223</v>
      </c>
      <c r="D58" s="179">
        <v>3044</v>
      </c>
      <c r="E58" s="176">
        <v>1233</v>
      </c>
      <c r="F58" s="176">
        <v>0</v>
      </c>
      <c r="G58" s="179">
        <v>0</v>
      </c>
      <c r="H58" s="179">
        <v>0</v>
      </c>
      <c r="I58" s="179">
        <v>0</v>
      </c>
      <c r="J58" s="179">
        <v>-4530</v>
      </c>
      <c r="K58" s="179">
        <v>0</v>
      </c>
      <c r="L58" s="179">
        <v>30</v>
      </c>
      <c r="M58" s="176">
        <v>2097</v>
      </c>
      <c r="N58" s="176">
        <v>824</v>
      </c>
    </row>
    <row r="59" spans="1:14">
      <c r="A59" s="177" t="s">
        <v>244</v>
      </c>
      <c r="B59" s="179">
        <v>4305</v>
      </c>
      <c r="C59" s="176">
        <v>1186</v>
      </c>
      <c r="D59" s="179">
        <v>0</v>
      </c>
      <c r="E59" s="176">
        <v>0</v>
      </c>
      <c r="F59" s="176">
        <v>0</v>
      </c>
      <c r="G59" s="179">
        <v>0</v>
      </c>
      <c r="H59" s="179">
        <v>0</v>
      </c>
      <c r="I59" s="179">
        <v>0</v>
      </c>
      <c r="J59" s="179">
        <v>0</v>
      </c>
      <c r="K59" s="179">
        <v>0</v>
      </c>
      <c r="L59" s="179">
        <v>1186</v>
      </c>
      <c r="M59" s="176">
        <v>5491</v>
      </c>
      <c r="N59" s="176">
        <v>5491</v>
      </c>
    </row>
    <row r="60" spans="1:14">
      <c r="A60" s="177" t="s">
        <v>245</v>
      </c>
      <c r="B60" s="179">
        <v>120</v>
      </c>
      <c r="C60" s="176">
        <v>34</v>
      </c>
      <c r="D60" s="179">
        <v>0</v>
      </c>
      <c r="E60" s="176">
        <v>0</v>
      </c>
      <c r="F60" s="176">
        <v>0</v>
      </c>
      <c r="G60" s="179">
        <v>0</v>
      </c>
      <c r="H60" s="179">
        <v>0</v>
      </c>
      <c r="I60" s="179">
        <v>0</v>
      </c>
      <c r="J60" s="179">
        <v>0</v>
      </c>
      <c r="K60" s="179">
        <v>0</v>
      </c>
      <c r="L60" s="179">
        <v>34</v>
      </c>
      <c r="M60" s="176">
        <v>154</v>
      </c>
      <c r="N60" s="176">
        <v>154</v>
      </c>
    </row>
    <row r="61" spans="1:14">
      <c r="A61" s="182" t="s">
        <v>733</v>
      </c>
      <c r="B61" s="176">
        <v>0</v>
      </c>
      <c r="C61" s="176">
        <v>0</v>
      </c>
      <c r="D61" s="183">
        <v>0</v>
      </c>
      <c r="E61" s="183">
        <v>0</v>
      </c>
      <c r="F61" s="180"/>
      <c r="G61" s="180"/>
      <c r="H61" s="180"/>
      <c r="I61" s="180"/>
      <c r="J61" s="176">
        <v>0</v>
      </c>
      <c r="K61" s="176">
        <v>0</v>
      </c>
      <c r="L61" s="176">
        <v>0</v>
      </c>
      <c r="M61" s="176">
        <v>0</v>
      </c>
      <c r="N61" s="176">
        <v>0</v>
      </c>
    </row>
    <row r="62" spans="1:14">
      <c r="A62" s="181" t="s">
        <v>734</v>
      </c>
      <c r="B62" s="179">
        <v>0</v>
      </c>
      <c r="C62" s="176">
        <v>0</v>
      </c>
      <c r="D62" s="179">
        <v>0</v>
      </c>
      <c r="E62" s="184">
        <v>0</v>
      </c>
      <c r="F62" s="180"/>
      <c r="G62" s="180"/>
      <c r="H62" s="180"/>
      <c r="I62" s="180"/>
      <c r="J62" s="179">
        <v>0</v>
      </c>
      <c r="K62" s="179">
        <v>0</v>
      </c>
      <c r="L62" s="179">
        <v>0</v>
      </c>
      <c r="M62" s="176">
        <v>0</v>
      </c>
      <c r="N62" s="176">
        <v>0</v>
      </c>
    </row>
    <row r="63" spans="1:14">
      <c r="A63" s="181" t="s">
        <v>735</v>
      </c>
      <c r="B63" s="179">
        <v>0</v>
      </c>
      <c r="C63" s="176">
        <v>0</v>
      </c>
      <c r="D63" s="185">
        <v>0</v>
      </c>
      <c r="E63" s="179">
        <v>0</v>
      </c>
      <c r="F63" s="180"/>
      <c r="G63" s="180"/>
      <c r="H63" s="180"/>
      <c r="I63" s="180"/>
      <c r="J63" s="179">
        <v>0</v>
      </c>
      <c r="K63" s="179">
        <v>0</v>
      </c>
      <c r="L63" s="179">
        <v>0</v>
      </c>
      <c r="M63" s="176">
        <v>0</v>
      </c>
      <c r="N63" s="176">
        <v>0</v>
      </c>
    </row>
    <row r="64" spans="1:14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</row>
    <row r="65" spans="1:14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</row>
    <row r="66" spans="1:14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</row>
  </sheetData>
  <mergeCells count="8">
    <mergeCell ref="A2:N2"/>
    <mergeCell ref="A3:N3"/>
    <mergeCell ref="A1:N1"/>
    <mergeCell ref="C4:L4"/>
    <mergeCell ref="M4:M5"/>
    <mergeCell ref="N4:N5"/>
    <mergeCell ref="A4:A5"/>
    <mergeCell ref="B4:B5"/>
  </mergeCells>
  <phoneticPr fontId="2" type="noConversion"/>
  <printOptions horizontalCentered="1"/>
  <pageMargins left="0.19685039370078741" right="0.19685039370078741" top="0.7" bottom="0.39370078740157483" header="0.35433070866141736" footer="0.19685039370078741"/>
  <pageSetup paperSize="9" scale="84" firstPageNumber="19" fitToHeight="0" orientation="landscape" useFirstPageNumber="1" r:id="rId1"/>
  <headerFooter alignWithMargins="0">
    <oddFooter>&amp;C‐ 45 ‐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6"/>
  <sheetViews>
    <sheetView showGridLines="0" showZeros="0" view="pageLayout" topLeftCell="A55" zoomScaleNormal="100" workbookViewId="0">
      <selection activeCell="F74" sqref="F74"/>
    </sheetView>
  </sheetViews>
  <sheetFormatPr defaultColWidth="0.125" defaultRowHeight="14.25"/>
  <cols>
    <col min="1" max="1" width="45.75" style="10" customWidth="1"/>
    <col min="2" max="2" width="9.625" style="10" customWidth="1"/>
    <col min="3" max="3" width="9.125" style="10" customWidth="1"/>
    <col min="4" max="4" width="9" style="10" customWidth="1"/>
    <col min="5" max="5" width="8.625" style="10" customWidth="1"/>
    <col min="6" max="6" width="8.25" style="10" customWidth="1"/>
    <col min="7" max="7" width="8.5" style="10" customWidth="1"/>
    <col min="8" max="9" width="8.375" style="10" customWidth="1"/>
    <col min="10" max="10" width="7.875" style="10" customWidth="1"/>
    <col min="11" max="11" width="10" style="10" customWidth="1"/>
    <col min="12" max="12" width="9.375" style="10" customWidth="1"/>
    <col min="13" max="13" width="8" style="10" customWidth="1"/>
    <col min="14" max="14" width="9.375" style="10" customWidth="1"/>
    <col min="15" max="15" width="3.625" style="10" customWidth="1"/>
    <col min="16" max="16384" width="0.125" style="10"/>
  </cols>
  <sheetData>
    <row r="1" spans="1:14" ht="33.75" customHeight="1">
      <c r="A1" s="235" t="s">
        <v>968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4" ht="17.100000000000001" customHeight="1">
      <c r="A2" s="237" t="s">
        <v>972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</row>
    <row r="3" spans="1:14" ht="17.100000000000001" customHeight="1">
      <c r="A3" s="247" t="s">
        <v>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1:14">
      <c r="A4" s="271" t="s">
        <v>0</v>
      </c>
      <c r="B4" s="270" t="s">
        <v>276</v>
      </c>
      <c r="C4" s="270" t="s">
        <v>12</v>
      </c>
      <c r="D4" s="270"/>
      <c r="E4" s="270"/>
      <c r="F4" s="270"/>
      <c r="G4" s="270"/>
      <c r="H4" s="270"/>
      <c r="I4" s="270"/>
      <c r="J4" s="270"/>
      <c r="K4" s="270"/>
      <c r="L4" s="270"/>
      <c r="M4" s="270" t="s">
        <v>1</v>
      </c>
      <c r="N4" s="270" t="s">
        <v>14</v>
      </c>
    </row>
    <row r="5" spans="1:14" s="189" customFormat="1" ht="45" customHeight="1">
      <c r="A5" s="271"/>
      <c r="B5" s="270"/>
      <c r="C5" s="187" t="s">
        <v>13</v>
      </c>
      <c r="D5" s="187" t="s">
        <v>15</v>
      </c>
      <c r="E5" s="187" t="s">
        <v>441</v>
      </c>
      <c r="F5" s="187" t="s">
        <v>16</v>
      </c>
      <c r="G5" s="187" t="s">
        <v>73</v>
      </c>
      <c r="H5" s="187" t="s">
        <v>247</v>
      </c>
      <c r="I5" s="187" t="s">
        <v>442</v>
      </c>
      <c r="J5" s="187" t="s">
        <v>17</v>
      </c>
      <c r="K5" s="187" t="s">
        <v>890</v>
      </c>
      <c r="L5" s="187" t="s">
        <v>79</v>
      </c>
      <c r="M5" s="270"/>
      <c r="N5" s="270"/>
    </row>
    <row r="6" spans="1:14" s="189" customFormat="1">
      <c r="A6" s="187" t="s">
        <v>588</v>
      </c>
      <c r="B6" s="188">
        <v>14497</v>
      </c>
      <c r="C6" s="188">
        <v>42260</v>
      </c>
      <c r="D6" s="188">
        <v>0</v>
      </c>
      <c r="E6" s="188">
        <v>592</v>
      </c>
      <c r="F6" s="188">
        <v>0</v>
      </c>
      <c r="G6" s="188">
        <v>0</v>
      </c>
      <c r="H6" s="188">
        <v>10000</v>
      </c>
      <c r="I6" s="188">
        <v>-49</v>
      </c>
      <c r="J6" s="188">
        <v>0</v>
      </c>
      <c r="K6" s="188">
        <v>0</v>
      </c>
      <c r="L6" s="188">
        <v>31717</v>
      </c>
      <c r="M6" s="188">
        <v>56757</v>
      </c>
      <c r="N6" s="188">
        <v>54849</v>
      </c>
    </row>
    <row r="7" spans="1:14">
      <c r="A7" s="177" t="s">
        <v>216</v>
      </c>
      <c r="B7" s="176">
        <v>0</v>
      </c>
      <c r="C7" s="176">
        <v>0</v>
      </c>
      <c r="D7" s="176">
        <v>0</v>
      </c>
      <c r="E7" s="176">
        <v>0</v>
      </c>
      <c r="F7" s="176">
        <v>0</v>
      </c>
      <c r="G7" s="176">
        <v>0</v>
      </c>
      <c r="H7" s="176">
        <v>0</v>
      </c>
      <c r="I7" s="176">
        <v>0</v>
      </c>
      <c r="J7" s="176">
        <v>0</v>
      </c>
      <c r="K7" s="176">
        <v>0</v>
      </c>
      <c r="L7" s="176">
        <v>0</v>
      </c>
      <c r="M7" s="176">
        <v>0</v>
      </c>
      <c r="N7" s="176">
        <v>0</v>
      </c>
    </row>
    <row r="8" spans="1:14">
      <c r="A8" s="178" t="s">
        <v>736</v>
      </c>
      <c r="B8" s="179">
        <v>0</v>
      </c>
      <c r="C8" s="176">
        <v>0</v>
      </c>
      <c r="D8" s="179">
        <v>0</v>
      </c>
      <c r="E8" s="176">
        <v>0</v>
      </c>
      <c r="F8" s="176">
        <v>0</v>
      </c>
      <c r="G8" s="179">
        <v>0</v>
      </c>
      <c r="H8" s="179">
        <v>0</v>
      </c>
      <c r="I8" s="179">
        <v>0</v>
      </c>
      <c r="J8" s="179">
        <v>0</v>
      </c>
      <c r="K8" s="179">
        <v>0</v>
      </c>
      <c r="L8" s="179">
        <v>0</v>
      </c>
      <c r="M8" s="176">
        <v>0</v>
      </c>
      <c r="N8" s="176">
        <v>0</v>
      </c>
    </row>
    <row r="9" spans="1:14">
      <c r="A9" s="177" t="s">
        <v>493</v>
      </c>
      <c r="B9" s="176">
        <v>0</v>
      </c>
      <c r="C9" s="176">
        <v>0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6">
        <v>0</v>
      </c>
      <c r="K9" s="176">
        <v>0</v>
      </c>
      <c r="L9" s="176">
        <v>0</v>
      </c>
      <c r="M9" s="176">
        <v>0</v>
      </c>
      <c r="N9" s="176">
        <v>0</v>
      </c>
    </row>
    <row r="10" spans="1:14">
      <c r="A10" s="178" t="s">
        <v>589</v>
      </c>
      <c r="B10" s="179">
        <v>0</v>
      </c>
      <c r="C10" s="176">
        <v>0</v>
      </c>
      <c r="D10" s="179">
        <v>0</v>
      </c>
      <c r="E10" s="176">
        <v>0</v>
      </c>
      <c r="F10" s="176">
        <v>0</v>
      </c>
      <c r="G10" s="179">
        <v>0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6">
        <v>0</v>
      </c>
      <c r="N10" s="176">
        <v>0</v>
      </c>
    </row>
    <row r="11" spans="1:14">
      <c r="A11" s="178" t="s">
        <v>43</v>
      </c>
      <c r="B11" s="179">
        <v>0</v>
      </c>
      <c r="C11" s="176">
        <v>0</v>
      </c>
      <c r="D11" s="179">
        <v>0</v>
      </c>
      <c r="E11" s="176">
        <v>0</v>
      </c>
      <c r="F11" s="176">
        <v>0</v>
      </c>
      <c r="G11" s="179">
        <v>0</v>
      </c>
      <c r="H11" s="179">
        <v>0</v>
      </c>
      <c r="I11" s="179">
        <v>0</v>
      </c>
      <c r="J11" s="179">
        <v>0</v>
      </c>
      <c r="K11" s="179">
        <v>0</v>
      </c>
      <c r="L11" s="179">
        <v>0</v>
      </c>
      <c r="M11" s="176">
        <v>0</v>
      </c>
      <c r="N11" s="176">
        <v>0</v>
      </c>
    </row>
    <row r="12" spans="1:14">
      <c r="A12" s="178" t="s">
        <v>891</v>
      </c>
      <c r="B12" s="179">
        <v>0</v>
      </c>
      <c r="C12" s="176">
        <v>0</v>
      </c>
      <c r="D12" s="180"/>
      <c r="E12" s="176">
        <v>0</v>
      </c>
      <c r="F12" s="180"/>
      <c r="G12" s="179">
        <v>0</v>
      </c>
      <c r="H12" s="179">
        <v>0</v>
      </c>
      <c r="I12" s="180"/>
      <c r="J12" s="180"/>
      <c r="K12" s="180"/>
      <c r="L12" s="179">
        <v>0</v>
      </c>
      <c r="M12" s="176">
        <v>0</v>
      </c>
      <c r="N12" s="176">
        <v>0</v>
      </c>
    </row>
    <row r="13" spans="1:14">
      <c r="A13" s="177" t="s">
        <v>217</v>
      </c>
      <c r="B13" s="176">
        <v>0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76">
        <v>0</v>
      </c>
      <c r="K13" s="176">
        <v>0</v>
      </c>
      <c r="L13" s="176">
        <v>0</v>
      </c>
      <c r="M13" s="176">
        <v>0</v>
      </c>
      <c r="N13" s="176">
        <v>0</v>
      </c>
    </row>
    <row r="14" spans="1:14">
      <c r="A14" s="178" t="s">
        <v>40</v>
      </c>
      <c r="B14" s="179">
        <v>0</v>
      </c>
      <c r="C14" s="176">
        <v>0</v>
      </c>
      <c r="D14" s="179">
        <v>0</v>
      </c>
      <c r="E14" s="176">
        <v>0</v>
      </c>
      <c r="F14" s="176">
        <v>0</v>
      </c>
      <c r="G14" s="179">
        <v>0</v>
      </c>
      <c r="H14" s="179">
        <v>0</v>
      </c>
      <c r="I14" s="179">
        <v>0</v>
      </c>
      <c r="J14" s="179">
        <v>0</v>
      </c>
      <c r="K14" s="179">
        <v>0</v>
      </c>
      <c r="L14" s="179">
        <v>0</v>
      </c>
      <c r="M14" s="176">
        <v>0</v>
      </c>
      <c r="N14" s="176">
        <v>0</v>
      </c>
    </row>
    <row r="15" spans="1:14">
      <c r="A15" s="178" t="s">
        <v>892</v>
      </c>
      <c r="B15" s="179">
        <v>0</v>
      </c>
      <c r="C15" s="176">
        <v>0</v>
      </c>
      <c r="D15" s="179">
        <v>0</v>
      </c>
      <c r="E15" s="176">
        <v>0</v>
      </c>
      <c r="F15" s="176">
        <v>0</v>
      </c>
      <c r="G15" s="179">
        <v>0</v>
      </c>
      <c r="H15" s="179">
        <v>0</v>
      </c>
      <c r="I15" s="179">
        <v>0</v>
      </c>
      <c r="J15" s="179">
        <v>0</v>
      </c>
      <c r="K15" s="179">
        <v>0</v>
      </c>
      <c r="L15" s="179">
        <v>0</v>
      </c>
      <c r="M15" s="176">
        <v>0</v>
      </c>
      <c r="N15" s="176">
        <v>0</v>
      </c>
    </row>
    <row r="16" spans="1:14">
      <c r="A16" s="178" t="s">
        <v>893</v>
      </c>
      <c r="B16" s="179">
        <v>0</v>
      </c>
      <c r="C16" s="176">
        <v>0</v>
      </c>
      <c r="D16" s="180"/>
      <c r="E16" s="176">
        <v>0</v>
      </c>
      <c r="F16" s="180"/>
      <c r="G16" s="179">
        <v>0</v>
      </c>
      <c r="H16" s="179">
        <v>0</v>
      </c>
      <c r="I16" s="180"/>
      <c r="J16" s="180"/>
      <c r="K16" s="180"/>
      <c r="L16" s="179">
        <v>0</v>
      </c>
      <c r="M16" s="176">
        <v>0</v>
      </c>
      <c r="N16" s="176">
        <v>0</v>
      </c>
    </row>
    <row r="17" spans="1:14">
      <c r="A17" s="177" t="s">
        <v>218</v>
      </c>
      <c r="B17" s="176">
        <v>0</v>
      </c>
      <c r="C17" s="176">
        <v>0</v>
      </c>
      <c r="D17" s="176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6">
        <v>0</v>
      </c>
      <c r="L17" s="176">
        <v>0</v>
      </c>
      <c r="M17" s="176">
        <v>0</v>
      </c>
      <c r="N17" s="176">
        <v>0</v>
      </c>
    </row>
    <row r="18" spans="1:14">
      <c r="A18" s="178" t="s">
        <v>456</v>
      </c>
      <c r="B18" s="179">
        <v>0</v>
      </c>
      <c r="C18" s="176">
        <v>0</v>
      </c>
      <c r="D18" s="179">
        <v>0</v>
      </c>
      <c r="E18" s="176">
        <v>0</v>
      </c>
      <c r="F18" s="176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6">
        <v>0</v>
      </c>
      <c r="N18" s="176">
        <v>0</v>
      </c>
    </row>
    <row r="19" spans="1:14">
      <c r="A19" s="178" t="s">
        <v>894</v>
      </c>
      <c r="B19" s="179">
        <v>0</v>
      </c>
      <c r="C19" s="176">
        <v>0</v>
      </c>
      <c r="D19" s="179">
        <v>0</v>
      </c>
      <c r="E19" s="176">
        <v>0</v>
      </c>
      <c r="F19" s="176">
        <v>0</v>
      </c>
      <c r="G19" s="179">
        <v>0</v>
      </c>
      <c r="H19" s="179">
        <v>0</v>
      </c>
      <c r="I19" s="179">
        <v>0</v>
      </c>
      <c r="J19" s="179">
        <v>0</v>
      </c>
      <c r="K19" s="179">
        <v>0</v>
      </c>
      <c r="L19" s="179">
        <v>0</v>
      </c>
      <c r="M19" s="176">
        <v>0</v>
      </c>
      <c r="N19" s="176">
        <v>0</v>
      </c>
    </row>
    <row r="20" spans="1:14">
      <c r="A20" s="177" t="s">
        <v>219</v>
      </c>
      <c r="B20" s="176">
        <v>13498</v>
      </c>
      <c r="C20" s="176">
        <v>32035</v>
      </c>
      <c r="D20" s="176">
        <v>0</v>
      </c>
      <c r="E20" s="176">
        <v>592</v>
      </c>
      <c r="F20" s="176">
        <v>0</v>
      </c>
      <c r="G20" s="176">
        <v>0</v>
      </c>
      <c r="H20" s="176">
        <v>0</v>
      </c>
      <c r="I20" s="176">
        <v>-49</v>
      </c>
      <c r="J20" s="176">
        <v>0</v>
      </c>
      <c r="K20" s="176">
        <v>0</v>
      </c>
      <c r="L20" s="176">
        <v>31492</v>
      </c>
      <c r="M20" s="176">
        <v>45533</v>
      </c>
      <c r="N20" s="176">
        <v>43651</v>
      </c>
    </row>
    <row r="21" spans="1:14">
      <c r="A21" s="178" t="s">
        <v>737</v>
      </c>
      <c r="B21" s="179">
        <v>13498</v>
      </c>
      <c r="C21" s="176">
        <v>31819</v>
      </c>
      <c r="D21" s="179">
        <v>0</v>
      </c>
      <c r="E21" s="176">
        <v>430</v>
      </c>
      <c r="F21" s="176">
        <v>0</v>
      </c>
      <c r="G21" s="179">
        <v>0</v>
      </c>
      <c r="H21" s="179">
        <v>0</v>
      </c>
      <c r="I21" s="179">
        <v>0</v>
      </c>
      <c r="J21" s="179">
        <v>0</v>
      </c>
      <c r="K21" s="179">
        <v>0</v>
      </c>
      <c r="L21" s="179">
        <v>31389</v>
      </c>
      <c r="M21" s="176">
        <v>45317</v>
      </c>
      <c r="N21" s="176">
        <v>43651</v>
      </c>
    </row>
    <row r="22" spans="1:14">
      <c r="A22" s="178" t="s">
        <v>738</v>
      </c>
      <c r="B22" s="179">
        <v>0</v>
      </c>
      <c r="C22" s="176">
        <v>0</v>
      </c>
      <c r="D22" s="179">
        <v>0</v>
      </c>
      <c r="E22" s="176">
        <v>0</v>
      </c>
      <c r="F22" s="176">
        <v>0</v>
      </c>
      <c r="G22" s="179">
        <v>0</v>
      </c>
      <c r="H22" s="179">
        <v>0</v>
      </c>
      <c r="I22" s="179">
        <v>0</v>
      </c>
      <c r="J22" s="179">
        <v>0</v>
      </c>
      <c r="K22" s="179">
        <v>0</v>
      </c>
      <c r="L22" s="179">
        <v>0</v>
      </c>
      <c r="M22" s="176">
        <v>0</v>
      </c>
      <c r="N22" s="176">
        <v>0</v>
      </c>
    </row>
    <row r="23" spans="1:14">
      <c r="A23" s="178" t="s">
        <v>590</v>
      </c>
      <c r="B23" s="179">
        <v>0</v>
      </c>
      <c r="C23" s="176">
        <v>140</v>
      </c>
      <c r="D23" s="179">
        <v>0</v>
      </c>
      <c r="E23" s="176">
        <v>110</v>
      </c>
      <c r="F23" s="176">
        <v>0</v>
      </c>
      <c r="G23" s="179">
        <v>0</v>
      </c>
      <c r="H23" s="179">
        <v>0</v>
      </c>
      <c r="I23" s="179">
        <v>-49</v>
      </c>
      <c r="J23" s="179">
        <v>0</v>
      </c>
      <c r="K23" s="179">
        <v>0</v>
      </c>
      <c r="L23" s="179">
        <v>79</v>
      </c>
      <c r="M23" s="176">
        <v>140</v>
      </c>
      <c r="N23" s="176">
        <v>0</v>
      </c>
    </row>
    <row r="24" spans="1:14">
      <c r="A24" s="178" t="s">
        <v>732</v>
      </c>
      <c r="B24" s="179">
        <v>0</v>
      </c>
      <c r="C24" s="176">
        <v>76</v>
      </c>
      <c r="D24" s="179">
        <v>0</v>
      </c>
      <c r="E24" s="176">
        <v>52</v>
      </c>
      <c r="F24" s="176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v>24</v>
      </c>
      <c r="M24" s="176">
        <v>76</v>
      </c>
      <c r="N24" s="176">
        <v>0</v>
      </c>
    </row>
    <row r="25" spans="1:14">
      <c r="A25" s="178" t="s">
        <v>739</v>
      </c>
      <c r="B25" s="179">
        <v>0</v>
      </c>
      <c r="C25" s="176">
        <v>0</v>
      </c>
      <c r="D25" s="179">
        <v>0</v>
      </c>
      <c r="E25" s="176">
        <v>0</v>
      </c>
      <c r="F25" s="176">
        <v>0</v>
      </c>
      <c r="G25" s="179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6">
        <v>0</v>
      </c>
      <c r="N25" s="176">
        <v>0</v>
      </c>
    </row>
    <row r="26" spans="1:14">
      <c r="A26" s="181" t="s">
        <v>591</v>
      </c>
      <c r="B26" s="179">
        <v>0</v>
      </c>
      <c r="C26" s="176">
        <v>0</v>
      </c>
      <c r="D26" s="180"/>
      <c r="E26" s="176">
        <v>0</v>
      </c>
      <c r="F26" s="180"/>
      <c r="G26" s="179">
        <v>0</v>
      </c>
      <c r="H26" s="179">
        <v>0</v>
      </c>
      <c r="I26" s="180"/>
      <c r="J26" s="180"/>
      <c r="K26" s="180"/>
      <c r="L26" s="179">
        <v>0</v>
      </c>
      <c r="M26" s="176">
        <v>0</v>
      </c>
      <c r="N26" s="176">
        <v>0</v>
      </c>
    </row>
    <row r="27" spans="1:14">
      <c r="A27" s="181" t="s">
        <v>592</v>
      </c>
      <c r="B27" s="179">
        <v>0</v>
      </c>
      <c r="C27" s="176">
        <v>0</v>
      </c>
      <c r="D27" s="180"/>
      <c r="E27" s="176">
        <v>0</v>
      </c>
      <c r="F27" s="180"/>
      <c r="G27" s="179">
        <v>0</v>
      </c>
      <c r="H27" s="179">
        <v>0</v>
      </c>
      <c r="I27" s="180"/>
      <c r="J27" s="180"/>
      <c r="K27" s="180"/>
      <c r="L27" s="179">
        <v>0</v>
      </c>
      <c r="M27" s="176">
        <v>0</v>
      </c>
      <c r="N27" s="176">
        <v>0</v>
      </c>
    </row>
    <row r="28" spans="1:14">
      <c r="A28" s="181" t="s">
        <v>740</v>
      </c>
      <c r="B28" s="179">
        <v>0</v>
      </c>
      <c r="C28" s="176">
        <v>0</v>
      </c>
      <c r="D28" s="180"/>
      <c r="E28" s="176">
        <v>0</v>
      </c>
      <c r="F28" s="180"/>
      <c r="G28" s="179">
        <v>0</v>
      </c>
      <c r="H28" s="179">
        <v>0</v>
      </c>
      <c r="I28" s="180"/>
      <c r="J28" s="180"/>
      <c r="K28" s="180"/>
      <c r="L28" s="179">
        <v>0</v>
      </c>
      <c r="M28" s="176">
        <v>0</v>
      </c>
      <c r="N28" s="176">
        <v>0</v>
      </c>
    </row>
    <row r="29" spans="1:14">
      <c r="A29" s="181" t="s">
        <v>741</v>
      </c>
      <c r="B29" s="179">
        <v>0</v>
      </c>
      <c r="C29" s="176">
        <v>0</v>
      </c>
      <c r="D29" s="180"/>
      <c r="E29" s="176">
        <v>0</v>
      </c>
      <c r="F29" s="180"/>
      <c r="G29" s="179">
        <v>0</v>
      </c>
      <c r="H29" s="179">
        <v>0</v>
      </c>
      <c r="I29" s="180"/>
      <c r="J29" s="180"/>
      <c r="K29" s="180"/>
      <c r="L29" s="179">
        <v>0</v>
      </c>
      <c r="M29" s="176">
        <v>0</v>
      </c>
      <c r="N29" s="176">
        <v>0</v>
      </c>
    </row>
    <row r="30" spans="1:14">
      <c r="A30" s="181" t="s">
        <v>742</v>
      </c>
      <c r="B30" s="179">
        <v>0</v>
      </c>
      <c r="C30" s="176">
        <v>0</v>
      </c>
      <c r="D30" s="180"/>
      <c r="E30" s="176">
        <v>0</v>
      </c>
      <c r="F30" s="180"/>
      <c r="G30" s="179">
        <v>0</v>
      </c>
      <c r="H30" s="179">
        <v>0</v>
      </c>
      <c r="I30" s="180"/>
      <c r="J30" s="180"/>
      <c r="K30" s="180"/>
      <c r="L30" s="179">
        <v>0</v>
      </c>
      <c r="M30" s="176">
        <v>0</v>
      </c>
      <c r="N30" s="176">
        <v>0</v>
      </c>
    </row>
    <row r="31" spans="1:14">
      <c r="A31" s="177" t="s">
        <v>221</v>
      </c>
      <c r="B31" s="176">
        <v>0</v>
      </c>
      <c r="C31" s="176">
        <v>0</v>
      </c>
      <c r="D31" s="176">
        <v>0</v>
      </c>
      <c r="E31" s="176">
        <v>0</v>
      </c>
      <c r="F31" s="176">
        <v>0</v>
      </c>
      <c r="G31" s="176">
        <v>0</v>
      </c>
      <c r="H31" s="176">
        <v>0</v>
      </c>
      <c r="I31" s="176">
        <v>0</v>
      </c>
      <c r="J31" s="176">
        <v>0</v>
      </c>
      <c r="K31" s="176">
        <v>0</v>
      </c>
      <c r="L31" s="176">
        <v>0</v>
      </c>
      <c r="M31" s="176">
        <v>0</v>
      </c>
      <c r="N31" s="176">
        <v>0</v>
      </c>
    </row>
    <row r="32" spans="1:14">
      <c r="A32" s="178" t="s">
        <v>895</v>
      </c>
      <c r="B32" s="179">
        <v>0</v>
      </c>
      <c r="C32" s="176">
        <v>0</v>
      </c>
      <c r="D32" s="179">
        <v>0</v>
      </c>
      <c r="E32" s="176">
        <v>0</v>
      </c>
      <c r="F32" s="176">
        <v>0</v>
      </c>
      <c r="G32" s="179">
        <v>0</v>
      </c>
      <c r="H32" s="179">
        <v>0</v>
      </c>
      <c r="I32" s="179">
        <v>0</v>
      </c>
      <c r="J32" s="179">
        <v>0</v>
      </c>
      <c r="K32" s="179">
        <v>0</v>
      </c>
      <c r="L32" s="179">
        <v>0</v>
      </c>
      <c r="M32" s="176">
        <v>0</v>
      </c>
      <c r="N32" s="176">
        <v>0</v>
      </c>
    </row>
    <row r="33" spans="1:14">
      <c r="A33" s="178" t="s">
        <v>896</v>
      </c>
      <c r="B33" s="179">
        <v>0</v>
      </c>
      <c r="C33" s="176">
        <v>0</v>
      </c>
      <c r="D33" s="179">
        <v>0</v>
      </c>
      <c r="E33" s="176">
        <v>0</v>
      </c>
      <c r="F33" s="176">
        <v>0</v>
      </c>
      <c r="G33" s="179">
        <v>0</v>
      </c>
      <c r="H33" s="179">
        <v>0</v>
      </c>
      <c r="I33" s="179">
        <v>0</v>
      </c>
      <c r="J33" s="179">
        <v>0</v>
      </c>
      <c r="K33" s="179">
        <v>0</v>
      </c>
      <c r="L33" s="179">
        <v>0</v>
      </c>
      <c r="M33" s="176">
        <v>0</v>
      </c>
      <c r="N33" s="176">
        <v>0</v>
      </c>
    </row>
    <row r="34" spans="1:14">
      <c r="A34" s="178" t="s">
        <v>897</v>
      </c>
      <c r="B34" s="179">
        <v>0</v>
      </c>
      <c r="C34" s="176">
        <v>0</v>
      </c>
      <c r="D34" s="179">
        <v>0</v>
      </c>
      <c r="E34" s="176">
        <v>0</v>
      </c>
      <c r="F34" s="176">
        <v>0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6">
        <v>0</v>
      </c>
      <c r="N34" s="176">
        <v>0</v>
      </c>
    </row>
    <row r="35" spans="1:14">
      <c r="A35" s="178" t="s">
        <v>898</v>
      </c>
      <c r="B35" s="179">
        <v>0</v>
      </c>
      <c r="C35" s="176">
        <v>0</v>
      </c>
      <c r="D35" s="180"/>
      <c r="E35" s="176">
        <v>0</v>
      </c>
      <c r="F35" s="180"/>
      <c r="G35" s="179">
        <v>0</v>
      </c>
      <c r="H35" s="179">
        <v>0</v>
      </c>
      <c r="I35" s="180"/>
      <c r="J35" s="180"/>
      <c r="K35" s="180"/>
      <c r="L35" s="179">
        <v>0</v>
      </c>
      <c r="M35" s="176">
        <v>0</v>
      </c>
      <c r="N35" s="176">
        <v>0</v>
      </c>
    </row>
    <row r="36" spans="1:14">
      <c r="A36" s="178" t="s">
        <v>899</v>
      </c>
      <c r="B36" s="179">
        <v>0</v>
      </c>
      <c r="C36" s="176">
        <v>0</v>
      </c>
      <c r="D36" s="180"/>
      <c r="E36" s="176">
        <v>0</v>
      </c>
      <c r="F36" s="180"/>
      <c r="G36" s="179">
        <v>0</v>
      </c>
      <c r="H36" s="179">
        <v>0</v>
      </c>
      <c r="I36" s="180"/>
      <c r="J36" s="180"/>
      <c r="K36" s="180"/>
      <c r="L36" s="179">
        <v>0</v>
      </c>
      <c r="M36" s="176">
        <v>0</v>
      </c>
      <c r="N36" s="176">
        <v>0</v>
      </c>
    </row>
    <row r="37" spans="1:14">
      <c r="A37" s="177" t="s">
        <v>223</v>
      </c>
      <c r="B37" s="176">
        <v>0</v>
      </c>
      <c r="C37" s="176">
        <v>0</v>
      </c>
      <c r="D37" s="176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176">
        <v>0</v>
      </c>
      <c r="L37" s="176">
        <v>0</v>
      </c>
      <c r="M37" s="176">
        <v>0</v>
      </c>
      <c r="N37" s="176">
        <v>0</v>
      </c>
    </row>
    <row r="38" spans="1:14">
      <c r="A38" s="178" t="s">
        <v>900</v>
      </c>
      <c r="B38" s="179">
        <v>0</v>
      </c>
      <c r="C38" s="176">
        <v>0</v>
      </c>
      <c r="D38" s="179">
        <v>0</v>
      </c>
      <c r="E38" s="176">
        <v>0</v>
      </c>
      <c r="F38" s="176">
        <v>0</v>
      </c>
      <c r="G38" s="179">
        <v>0</v>
      </c>
      <c r="H38" s="179">
        <v>0</v>
      </c>
      <c r="I38" s="179">
        <v>0</v>
      </c>
      <c r="J38" s="179">
        <v>0</v>
      </c>
      <c r="K38" s="179">
        <v>0</v>
      </c>
      <c r="L38" s="179">
        <v>0</v>
      </c>
      <c r="M38" s="176">
        <v>0</v>
      </c>
      <c r="N38" s="176">
        <v>0</v>
      </c>
    </row>
    <row r="39" spans="1:14">
      <c r="A39" s="178" t="s">
        <v>593</v>
      </c>
      <c r="B39" s="179">
        <v>0</v>
      </c>
      <c r="C39" s="176">
        <v>0</v>
      </c>
      <c r="D39" s="179">
        <v>0</v>
      </c>
      <c r="E39" s="176">
        <v>0</v>
      </c>
      <c r="F39" s="176">
        <v>0</v>
      </c>
      <c r="G39" s="179">
        <v>0</v>
      </c>
      <c r="H39" s="179">
        <v>0</v>
      </c>
      <c r="I39" s="179">
        <v>0</v>
      </c>
      <c r="J39" s="179">
        <v>0</v>
      </c>
      <c r="K39" s="179">
        <v>0</v>
      </c>
      <c r="L39" s="179">
        <v>0</v>
      </c>
      <c r="M39" s="176">
        <v>0</v>
      </c>
      <c r="N39" s="176">
        <v>0</v>
      </c>
    </row>
    <row r="40" spans="1:14">
      <c r="A40" s="178" t="s">
        <v>594</v>
      </c>
      <c r="B40" s="179">
        <v>0</v>
      </c>
      <c r="C40" s="176">
        <v>0</v>
      </c>
      <c r="D40" s="179">
        <v>0</v>
      </c>
      <c r="E40" s="176">
        <v>0</v>
      </c>
      <c r="F40" s="176">
        <v>0</v>
      </c>
      <c r="G40" s="179">
        <v>0</v>
      </c>
      <c r="H40" s="179">
        <v>0</v>
      </c>
      <c r="I40" s="179">
        <v>0</v>
      </c>
      <c r="J40" s="179">
        <v>0</v>
      </c>
      <c r="K40" s="179">
        <v>0</v>
      </c>
      <c r="L40" s="179">
        <v>0</v>
      </c>
      <c r="M40" s="176">
        <v>0</v>
      </c>
      <c r="N40" s="176">
        <v>0</v>
      </c>
    </row>
    <row r="41" spans="1:14">
      <c r="A41" s="178" t="s">
        <v>901</v>
      </c>
      <c r="B41" s="179">
        <v>0</v>
      </c>
      <c r="C41" s="176">
        <v>0</v>
      </c>
      <c r="D41" s="179">
        <v>0</v>
      </c>
      <c r="E41" s="176">
        <v>0</v>
      </c>
      <c r="F41" s="176">
        <v>0</v>
      </c>
      <c r="G41" s="179">
        <v>0</v>
      </c>
      <c r="H41" s="179">
        <v>0</v>
      </c>
      <c r="I41" s="179">
        <v>0</v>
      </c>
      <c r="J41" s="179">
        <v>0</v>
      </c>
      <c r="K41" s="179">
        <v>0</v>
      </c>
      <c r="L41" s="179">
        <v>0</v>
      </c>
      <c r="M41" s="176">
        <v>0</v>
      </c>
      <c r="N41" s="176">
        <v>0</v>
      </c>
    </row>
    <row r="42" spans="1:14">
      <c r="A42" s="178" t="s">
        <v>902</v>
      </c>
      <c r="B42" s="179">
        <v>0</v>
      </c>
      <c r="C42" s="176">
        <v>0</v>
      </c>
      <c r="D42" s="179">
        <v>0</v>
      </c>
      <c r="E42" s="176">
        <v>0</v>
      </c>
      <c r="F42" s="176">
        <v>0</v>
      </c>
      <c r="G42" s="179">
        <v>0</v>
      </c>
      <c r="H42" s="179">
        <v>0</v>
      </c>
      <c r="I42" s="179">
        <v>0</v>
      </c>
      <c r="J42" s="179">
        <v>0</v>
      </c>
      <c r="K42" s="179">
        <v>0</v>
      </c>
      <c r="L42" s="179">
        <v>0</v>
      </c>
      <c r="M42" s="176">
        <v>0</v>
      </c>
      <c r="N42" s="176">
        <v>0</v>
      </c>
    </row>
    <row r="43" spans="1:14">
      <c r="A43" s="178" t="s">
        <v>172</v>
      </c>
      <c r="B43" s="179">
        <v>0</v>
      </c>
      <c r="C43" s="176">
        <v>0</v>
      </c>
      <c r="D43" s="179">
        <v>0</v>
      </c>
      <c r="E43" s="176">
        <v>0</v>
      </c>
      <c r="F43" s="176">
        <v>0</v>
      </c>
      <c r="G43" s="179">
        <v>0</v>
      </c>
      <c r="H43" s="179">
        <v>0</v>
      </c>
      <c r="I43" s="179">
        <v>0</v>
      </c>
      <c r="J43" s="179">
        <v>0</v>
      </c>
      <c r="K43" s="179">
        <v>0</v>
      </c>
      <c r="L43" s="179">
        <v>0</v>
      </c>
      <c r="M43" s="176">
        <v>0</v>
      </c>
      <c r="N43" s="176">
        <v>0</v>
      </c>
    </row>
    <row r="44" spans="1:14">
      <c r="A44" s="178" t="s">
        <v>903</v>
      </c>
      <c r="B44" s="179">
        <v>0</v>
      </c>
      <c r="C44" s="176">
        <v>0</v>
      </c>
      <c r="D44" s="180"/>
      <c r="E44" s="176">
        <v>0</v>
      </c>
      <c r="F44" s="180"/>
      <c r="G44" s="179">
        <v>0</v>
      </c>
      <c r="H44" s="179">
        <v>0</v>
      </c>
      <c r="I44" s="180"/>
      <c r="J44" s="180"/>
      <c r="K44" s="180"/>
      <c r="L44" s="179">
        <v>0</v>
      </c>
      <c r="M44" s="176">
        <v>0</v>
      </c>
      <c r="N44" s="176">
        <v>0</v>
      </c>
    </row>
    <row r="45" spans="1:14">
      <c r="A45" s="178" t="s">
        <v>595</v>
      </c>
      <c r="B45" s="179">
        <v>0</v>
      </c>
      <c r="C45" s="176">
        <v>0</v>
      </c>
      <c r="D45" s="180"/>
      <c r="E45" s="176">
        <v>0</v>
      </c>
      <c r="F45" s="180"/>
      <c r="G45" s="179">
        <v>0</v>
      </c>
      <c r="H45" s="179">
        <v>0</v>
      </c>
      <c r="I45" s="180"/>
      <c r="J45" s="180"/>
      <c r="K45" s="180"/>
      <c r="L45" s="179">
        <v>0</v>
      </c>
      <c r="M45" s="176">
        <v>0</v>
      </c>
      <c r="N45" s="176">
        <v>0</v>
      </c>
    </row>
    <row r="46" spans="1:14">
      <c r="A46" s="178" t="s">
        <v>904</v>
      </c>
      <c r="B46" s="179">
        <v>0</v>
      </c>
      <c r="C46" s="176">
        <v>0</v>
      </c>
      <c r="D46" s="180"/>
      <c r="E46" s="176">
        <v>0</v>
      </c>
      <c r="F46" s="180"/>
      <c r="G46" s="179">
        <v>0</v>
      </c>
      <c r="H46" s="179">
        <v>0</v>
      </c>
      <c r="I46" s="180"/>
      <c r="J46" s="180"/>
      <c r="K46" s="180"/>
      <c r="L46" s="179">
        <v>0</v>
      </c>
      <c r="M46" s="176">
        <v>0</v>
      </c>
      <c r="N46" s="176">
        <v>0</v>
      </c>
    </row>
    <row r="47" spans="1:14">
      <c r="A47" s="178" t="s">
        <v>905</v>
      </c>
      <c r="B47" s="179">
        <v>0</v>
      </c>
      <c r="C47" s="176">
        <v>0</v>
      </c>
      <c r="D47" s="175"/>
      <c r="E47" s="176">
        <v>0</v>
      </c>
      <c r="F47" s="175"/>
      <c r="G47" s="179">
        <v>0</v>
      </c>
      <c r="H47" s="179">
        <v>0</v>
      </c>
      <c r="I47" s="175"/>
      <c r="J47" s="175"/>
      <c r="K47" s="175"/>
      <c r="L47" s="179">
        <v>0</v>
      </c>
      <c r="M47" s="176">
        <v>0</v>
      </c>
      <c r="N47" s="176">
        <v>0</v>
      </c>
    </row>
    <row r="48" spans="1:14">
      <c r="A48" s="177" t="s">
        <v>702</v>
      </c>
      <c r="B48" s="176">
        <v>0</v>
      </c>
      <c r="C48" s="176">
        <v>0</v>
      </c>
      <c r="D48" s="176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0</v>
      </c>
      <c r="J48" s="176">
        <v>0</v>
      </c>
      <c r="K48" s="176">
        <v>0</v>
      </c>
      <c r="L48" s="176">
        <v>0</v>
      </c>
      <c r="M48" s="176">
        <v>0</v>
      </c>
      <c r="N48" s="176">
        <v>0</v>
      </c>
    </row>
    <row r="49" spans="1:14">
      <c r="A49" s="178" t="s">
        <v>906</v>
      </c>
      <c r="B49" s="179">
        <v>0</v>
      </c>
      <c r="C49" s="176">
        <v>0</v>
      </c>
      <c r="D49" s="179">
        <v>0</v>
      </c>
      <c r="E49" s="176">
        <v>0</v>
      </c>
      <c r="F49" s="176">
        <v>0</v>
      </c>
      <c r="G49" s="179">
        <v>0</v>
      </c>
      <c r="H49" s="179">
        <v>0</v>
      </c>
      <c r="I49" s="179">
        <v>0</v>
      </c>
      <c r="J49" s="179">
        <v>0</v>
      </c>
      <c r="K49" s="179">
        <v>0</v>
      </c>
      <c r="L49" s="179">
        <v>0</v>
      </c>
      <c r="M49" s="176">
        <v>0</v>
      </c>
      <c r="N49" s="176">
        <v>0</v>
      </c>
    </row>
    <row r="50" spans="1:14">
      <c r="A50" s="177" t="s">
        <v>229</v>
      </c>
      <c r="B50" s="176">
        <v>0</v>
      </c>
      <c r="C50" s="176">
        <v>0</v>
      </c>
      <c r="D50" s="176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176">
        <v>0</v>
      </c>
      <c r="L50" s="176">
        <v>0</v>
      </c>
      <c r="M50" s="176">
        <v>0</v>
      </c>
      <c r="N50" s="176">
        <v>0</v>
      </c>
    </row>
    <row r="51" spans="1:14">
      <c r="A51" s="178" t="s">
        <v>705</v>
      </c>
      <c r="B51" s="176">
        <v>0</v>
      </c>
      <c r="C51" s="176">
        <v>0</v>
      </c>
      <c r="D51" s="176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176">
        <v>0</v>
      </c>
      <c r="L51" s="176">
        <v>0</v>
      </c>
      <c r="M51" s="176">
        <v>0</v>
      </c>
      <c r="N51" s="176">
        <v>0</v>
      </c>
    </row>
    <row r="52" spans="1:14">
      <c r="A52" s="178" t="s">
        <v>907</v>
      </c>
      <c r="B52" s="179">
        <v>0</v>
      </c>
      <c r="C52" s="176">
        <v>0</v>
      </c>
      <c r="D52" s="179">
        <v>0</v>
      </c>
      <c r="E52" s="176">
        <v>0</v>
      </c>
      <c r="F52" s="176">
        <v>0</v>
      </c>
      <c r="G52" s="179">
        <v>0</v>
      </c>
      <c r="H52" s="179">
        <v>0</v>
      </c>
      <c r="I52" s="179">
        <v>0</v>
      </c>
      <c r="J52" s="179">
        <v>0</v>
      </c>
      <c r="K52" s="179">
        <v>0</v>
      </c>
      <c r="L52" s="179">
        <v>0</v>
      </c>
      <c r="M52" s="176">
        <v>0</v>
      </c>
      <c r="N52" s="176">
        <v>0</v>
      </c>
    </row>
    <row r="53" spans="1:14">
      <c r="A53" s="178" t="s">
        <v>908</v>
      </c>
      <c r="B53" s="179">
        <v>0</v>
      </c>
      <c r="C53" s="176">
        <v>0</v>
      </c>
      <c r="D53" s="179">
        <v>0</v>
      </c>
      <c r="E53" s="176">
        <v>0</v>
      </c>
      <c r="F53" s="176">
        <v>0</v>
      </c>
      <c r="G53" s="179">
        <v>0</v>
      </c>
      <c r="H53" s="179">
        <v>0</v>
      </c>
      <c r="I53" s="179">
        <v>0</v>
      </c>
      <c r="J53" s="179">
        <v>0</v>
      </c>
      <c r="K53" s="179">
        <v>0</v>
      </c>
      <c r="L53" s="179">
        <v>0</v>
      </c>
      <c r="M53" s="176">
        <v>0</v>
      </c>
      <c r="N53" s="176">
        <v>0</v>
      </c>
    </row>
    <row r="54" spans="1:14">
      <c r="A54" s="177" t="s">
        <v>21</v>
      </c>
      <c r="B54" s="176">
        <v>0</v>
      </c>
      <c r="C54" s="176">
        <v>10026</v>
      </c>
      <c r="D54" s="176">
        <v>0</v>
      </c>
      <c r="E54" s="176">
        <v>0</v>
      </c>
      <c r="F54" s="176">
        <v>0</v>
      </c>
      <c r="G54" s="176">
        <v>0</v>
      </c>
      <c r="H54" s="176">
        <v>10000</v>
      </c>
      <c r="I54" s="176">
        <v>0</v>
      </c>
      <c r="J54" s="176">
        <v>0</v>
      </c>
      <c r="K54" s="176">
        <v>0</v>
      </c>
      <c r="L54" s="176">
        <v>26</v>
      </c>
      <c r="M54" s="176">
        <v>10026</v>
      </c>
      <c r="N54" s="176">
        <v>10000</v>
      </c>
    </row>
    <row r="55" spans="1:14">
      <c r="A55" s="178" t="s">
        <v>443</v>
      </c>
      <c r="B55" s="179">
        <v>0</v>
      </c>
      <c r="C55" s="176">
        <v>10026</v>
      </c>
      <c r="D55" s="179">
        <v>0</v>
      </c>
      <c r="E55" s="176">
        <v>0</v>
      </c>
      <c r="F55" s="176">
        <v>0</v>
      </c>
      <c r="G55" s="179">
        <v>0</v>
      </c>
      <c r="H55" s="179">
        <v>10000</v>
      </c>
      <c r="I55" s="179">
        <v>0</v>
      </c>
      <c r="J55" s="179">
        <v>0</v>
      </c>
      <c r="K55" s="179">
        <v>0</v>
      </c>
      <c r="L55" s="179">
        <v>26</v>
      </c>
      <c r="M55" s="176">
        <v>10026</v>
      </c>
      <c r="N55" s="176">
        <v>10000</v>
      </c>
    </row>
    <row r="56" spans="1:14">
      <c r="A56" s="178" t="s">
        <v>253</v>
      </c>
      <c r="B56" s="179">
        <v>0</v>
      </c>
      <c r="C56" s="176">
        <v>0</v>
      </c>
      <c r="D56" s="179">
        <v>0</v>
      </c>
      <c r="E56" s="176">
        <v>0</v>
      </c>
      <c r="F56" s="176">
        <v>0</v>
      </c>
      <c r="G56" s="179">
        <v>0</v>
      </c>
      <c r="H56" s="179">
        <v>0</v>
      </c>
      <c r="I56" s="179">
        <v>0</v>
      </c>
      <c r="J56" s="179">
        <v>0</v>
      </c>
      <c r="K56" s="179">
        <v>0</v>
      </c>
      <c r="L56" s="179">
        <v>0</v>
      </c>
      <c r="M56" s="176">
        <v>0</v>
      </c>
      <c r="N56" s="176">
        <v>0</v>
      </c>
    </row>
    <row r="57" spans="1:14">
      <c r="A57" s="178" t="s">
        <v>909</v>
      </c>
      <c r="B57" s="179">
        <v>0</v>
      </c>
      <c r="C57" s="176">
        <v>0</v>
      </c>
      <c r="D57" s="179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179">
        <v>0</v>
      </c>
      <c r="L57" s="179">
        <v>0</v>
      </c>
      <c r="M57" s="176">
        <v>0</v>
      </c>
      <c r="N57" s="176">
        <v>0</v>
      </c>
    </row>
    <row r="58" spans="1:14">
      <c r="A58" s="178" t="s">
        <v>596</v>
      </c>
      <c r="B58" s="179">
        <v>0</v>
      </c>
      <c r="C58" s="176">
        <v>0</v>
      </c>
      <c r="D58" s="179">
        <v>0</v>
      </c>
      <c r="E58" s="176">
        <v>0</v>
      </c>
      <c r="F58" s="176">
        <v>0</v>
      </c>
      <c r="G58" s="179">
        <v>0</v>
      </c>
      <c r="H58" s="179">
        <v>0</v>
      </c>
      <c r="I58" s="179">
        <v>0</v>
      </c>
      <c r="J58" s="179">
        <v>0</v>
      </c>
      <c r="K58" s="179">
        <v>0</v>
      </c>
      <c r="L58" s="179">
        <v>0</v>
      </c>
      <c r="M58" s="176">
        <v>0</v>
      </c>
      <c r="N58" s="176">
        <v>0</v>
      </c>
    </row>
    <row r="59" spans="1:14">
      <c r="A59" s="177" t="s">
        <v>244</v>
      </c>
      <c r="B59" s="179">
        <v>999</v>
      </c>
      <c r="C59" s="176">
        <v>188</v>
      </c>
      <c r="D59" s="179">
        <v>0</v>
      </c>
      <c r="E59" s="176">
        <v>0</v>
      </c>
      <c r="F59" s="176">
        <v>0</v>
      </c>
      <c r="G59" s="179">
        <v>0</v>
      </c>
      <c r="H59" s="179">
        <v>0</v>
      </c>
      <c r="I59" s="179">
        <v>0</v>
      </c>
      <c r="J59" s="179">
        <v>0</v>
      </c>
      <c r="K59" s="179">
        <v>0</v>
      </c>
      <c r="L59" s="179">
        <v>188</v>
      </c>
      <c r="M59" s="176">
        <v>1187</v>
      </c>
      <c r="N59" s="176">
        <v>1187</v>
      </c>
    </row>
    <row r="60" spans="1:14">
      <c r="A60" s="177" t="s">
        <v>245</v>
      </c>
      <c r="B60" s="179">
        <v>0</v>
      </c>
      <c r="C60" s="176">
        <v>11</v>
      </c>
      <c r="D60" s="179">
        <v>0</v>
      </c>
      <c r="E60" s="176">
        <v>0</v>
      </c>
      <c r="F60" s="176">
        <v>0</v>
      </c>
      <c r="G60" s="179">
        <v>0</v>
      </c>
      <c r="H60" s="179">
        <v>0</v>
      </c>
      <c r="I60" s="179">
        <v>0</v>
      </c>
      <c r="J60" s="179">
        <v>0</v>
      </c>
      <c r="K60" s="179">
        <v>0</v>
      </c>
      <c r="L60" s="179">
        <v>11</v>
      </c>
      <c r="M60" s="176">
        <v>11</v>
      </c>
      <c r="N60" s="176">
        <v>11</v>
      </c>
    </row>
    <row r="61" spans="1:14">
      <c r="A61" s="182" t="s">
        <v>733</v>
      </c>
      <c r="B61" s="176">
        <v>0</v>
      </c>
      <c r="C61" s="176">
        <v>0</v>
      </c>
      <c r="D61" s="183">
        <v>0</v>
      </c>
      <c r="E61" s="183">
        <v>0</v>
      </c>
      <c r="F61" s="180"/>
      <c r="G61" s="180"/>
      <c r="H61" s="180"/>
      <c r="I61" s="180"/>
      <c r="J61" s="176">
        <v>0</v>
      </c>
      <c r="K61" s="176">
        <v>0</v>
      </c>
      <c r="L61" s="176">
        <v>0</v>
      </c>
      <c r="M61" s="176">
        <v>0</v>
      </c>
      <c r="N61" s="176">
        <v>0</v>
      </c>
    </row>
    <row r="62" spans="1:14">
      <c r="A62" s="181" t="s">
        <v>734</v>
      </c>
      <c r="B62" s="179">
        <v>0</v>
      </c>
      <c r="C62" s="176">
        <v>0</v>
      </c>
      <c r="D62" s="179">
        <v>0</v>
      </c>
      <c r="E62" s="184">
        <v>0</v>
      </c>
      <c r="F62" s="180"/>
      <c r="G62" s="180"/>
      <c r="H62" s="180"/>
      <c r="I62" s="180"/>
      <c r="J62" s="179">
        <v>0</v>
      </c>
      <c r="K62" s="179">
        <v>0</v>
      </c>
      <c r="L62" s="179">
        <v>0</v>
      </c>
      <c r="M62" s="176">
        <v>0</v>
      </c>
      <c r="N62" s="176">
        <v>0</v>
      </c>
    </row>
    <row r="63" spans="1:14">
      <c r="A63" s="181" t="s">
        <v>735</v>
      </c>
      <c r="B63" s="179">
        <v>0</v>
      </c>
      <c r="C63" s="176">
        <v>0</v>
      </c>
      <c r="D63" s="185">
        <v>0</v>
      </c>
      <c r="E63" s="179">
        <v>0</v>
      </c>
      <c r="F63" s="180"/>
      <c r="G63" s="180"/>
      <c r="H63" s="180"/>
      <c r="I63" s="180"/>
      <c r="J63" s="179">
        <v>0</v>
      </c>
      <c r="K63" s="179">
        <v>0</v>
      </c>
      <c r="L63" s="179">
        <v>0</v>
      </c>
      <c r="M63" s="176">
        <v>0</v>
      </c>
      <c r="N63" s="176">
        <v>0</v>
      </c>
    </row>
    <row r="64" spans="1:14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</row>
    <row r="65" spans="1:14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</row>
    <row r="66" spans="1:14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</row>
  </sheetData>
  <mergeCells count="8">
    <mergeCell ref="A1:N1"/>
    <mergeCell ref="A2:N2"/>
    <mergeCell ref="A3:N3"/>
    <mergeCell ref="A4:A5"/>
    <mergeCell ref="B4:B5"/>
    <mergeCell ref="C4:L4"/>
    <mergeCell ref="M4:M5"/>
    <mergeCell ref="N4:N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Footer>&amp;C‐ 47 ‐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6"/>
  <sheetViews>
    <sheetView showGridLines="0" showZeros="0" view="pageLayout" topLeftCell="A49" zoomScaleNormal="100" workbookViewId="0">
      <selection activeCell="C61" sqref="C61"/>
    </sheetView>
  </sheetViews>
  <sheetFormatPr defaultColWidth="0.125" defaultRowHeight="14.25"/>
  <cols>
    <col min="1" max="1" width="45.75" style="10" customWidth="1"/>
    <col min="2" max="2" width="9.625" style="10" customWidth="1"/>
    <col min="3" max="3" width="9.125" style="10" customWidth="1"/>
    <col min="4" max="4" width="9" style="10" customWidth="1"/>
    <col min="5" max="5" width="8.625" style="10" customWidth="1"/>
    <col min="6" max="6" width="8.25" style="10" customWidth="1"/>
    <col min="7" max="7" width="8.5" style="10" customWidth="1"/>
    <col min="8" max="9" width="8.375" style="10" customWidth="1"/>
    <col min="10" max="10" width="7.875" style="10" customWidth="1"/>
    <col min="11" max="11" width="10" style="10" customWidth="1"/>
    <col min="12" max="12" width="9.375" style="10" customWidth="1"/>
    <col min="13" max="13" width="8" style="10" customWidth="1"/>
    <col min="14" max="14" width="9.375" style="10" customWidth="1"/>
    <col min="15" max="15" width="3.625" style="10" customWidth="1"/>
    <col min="16" max="16384" width="0.125" style="10"/>
  </cols>
  <sheetData>
    <row r="1" spans="1:14" ht="33.75" customHeight="1">
      <c r="A1" s="235" t="s">
        <v>969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</row>
    <row r="2" spans="1:14" ht="17.100000000000001" customHeight="1">
      <c r="A2" s="237" t="s">
        <v>973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</row>
    <row r="3" spans="1:14" ht="17.100000000000001" customHeight="1">
      <c r="A3" s="247" t="s">
        <v>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</row>
    <row r="4" spans="1:14">
      <c r="A4" s="271" t="s">
        <v>0</v>
      </c>
      <c r="B4" s="270" t="s">
        <v>276</v>
      </c>
      <c r="C4" s="270" t="s">
        <v>12</v>
      </c>
      <c r="D4" s="270"/>
      <c r="E4" s="270"/>
      <c r="F4" s="270"/>
      <c r="G4" s="270"/>
      <c r="H4" s="270"/>
      <c r="I4" s="270"/>
      <c r="J4" s="270"/>
      <c r="K4" s="270"/>
      <c r="L4" s="270"/>
      <c r="M4" s="270" t="s">
        <v>1</v>
      </c>
      <c r="N4" s="270" t="s">
        <v>14</v>
      </c>
    </row>
    <row r="5" spans="1:14" s="189" customFormat="1" ht="45" customHeight="1">
      <c r="A5" s="271"/>
      <c r="B5" s="270"/>
      <c r="C5" s="187" t="s">
        <v>13</v>
      </c>
      <c r="D5" s="187" t="s">
        <v>15</v>
      </c>
      <c r="E5" s="187" t="s">
        <v>441</v>
      </c>
      <c r="F5" s="187" t="s">
        <v>16</v>
      </c>
      <c r="G5" s="187" t="s">
        <v>73</v>
      </c>
      <c r="H5" s="187" t="s">
        <v>247</v>
      </c>
      <c r="I5" s="187" t="s">
        <v>442</v>
      </c>
      <c r="J5" s="187" t="s">
        <v>17</v>
      </c>
      <c r="K5" s="187" t="s">
        <v>890</v>
      </c>
      <c r="L5" s="187" t="s">
        <v>79</v>
      </c>
      <c r="M5" s="270"/>
      <c r="N5" s="270"/>
    </row>
    <row r="6" spans="1:14" s="189" customFormat="1">
      <c r="A6" s="187" t="s">
        <v>588</v>
      </c>
      <c r="B6" s="188">
        <v>30064</v>
      </c>
      <c r="C6" s="188">
        <v>50492</v>
      </c>
      <c r="D6" s="188">
        <v>0</v>
      </c>
      <c r="E6" s="188">
        <v>1664</v>
      </c>
      <c r="F6" s="188">
        <v>0</v>
      </c>
      <c r="G6" s="188">
        <v>0</v>
      </c>
      <c r="H6" s="188">
        <v>65000</v>
      </c>
      <c r="I6" s="188">
        <v>-15912</v>
      </c>
      <c r="J6" s="188">
        <v>0</v>
      </c>
      <c r="K6" s="188">
        <v>0</v>
      </c>
      <c r="L6" s="188">
        <v>-260</v>
      </c>
      <c r="M6" s="188">
        <v>80556</v>
      </c>
      <c r="N6" s="188">
        <v>77492</v>
      </c>
    </row>
    <row r="7" spans="1:14">
      <c r="A7" s="177" t="s">
        <v>216</v>
      </c>
      <c r="B7" s="176">
        <v>0</v>
      </c>
      <c r="C7" s="176">
        <v>0</v>
      </c>
      <c r="D7" s="176">
        <v>0</v>
      </c>
      <c r="E7" s="176">
        <v>0</v>
      </c>
      <c r="F7" s="176">
        <v>0</v>
      </c>
      <c r="G7" s="176">
        <v>0</v>
      </c>
      <c r="H7" s="176">
        <v>0</v>
      </c>
      <c r="I7" s="176">
        <v>0</v>
      </c>
      <c r="J7" s="176">
        <v>0</v>
      </c>
      <c r="K7" s="176">
        <v>0</v>
      </c>
      <c r="L7" s="176">
        <v>0</v>
      </c>
      <c r="M7" s="176">
        <v>0</v>
      </c>
      <c r="N7" s="176">
        <v>0</v>
      </c>
    </row>
    <row r="8" spans="1:14">
      <c r="A8" s="178" t="s">
        <v>736</v>
      </c>
      <c r="B8" s="179">
        <v>0</v>
      </c>
      <c r="C8" s="176">
        <v>0</v>
      </c>
      <c r="D8" s="179">
        <v>0</v>
      </c>
      <c r="E8" s="176">
        <v>0</v>
      </c>
      <c r="F8" s="176">
        <v>0</v>
      </c>
      <c r="G8" s="179">
        <v>0</v>
      </c>
      <c r="H8" s="179">
        <v>0</v>
      </c>
      <c r="I8" s="179">
        <v>0</v>
      </c>
      <c r="J8" s="179">
        <v>0</v>
      </c>
      <c r="K8" s="179">
        <v>0</v>
      </c>
      <c r="L8" s="179">
        <v>0</v>
      </c>
      <c r="M8" s="176">
        <v>0</v>
      </c>
      <c r="N8" s="176">
        <v>0</v>
      </c>
    </row>
    <row r="9" spans="1:14">
      <c r="A9" s="177" t="s">
        <v>493</v>
      </c>
      <c r="B9" s="176">
        <v>0</v>
      </c>
      <c r="C9" s="176">
        <v>0</v>
      </c>
      <c r="D9" s="176">
        <v>0</v>
      </c>
      <c r="E9" s="176">
        <v>0</v>
      </c>
      <c r="F9" s="176">
        <v>0</v>
      </c>
      <c r="G9" s="176">
        <v>0</v>
      </c>
      <c r="H9" s="176">
        <v>0</v>
      </c>
      <c r="I9" s="176">
        <v>0</v>
      </c>
      <c r="J9" s="176">
        <v>0</v>
      </c>
      <c r="K9" s="176">
        <v>0</v>
      </c>
      <c r="L9" s="176">
        <v>0</v>
      </c>
      <c r="M9" s="176">
        <v>0</v>
      </c>
      <c r="N9" s="176">
        <v>0</v>
      </c>
    </row>
    <row r="10" spans="1:14">
      <c r="A10" s="178" t="s">
        <v>589</v>
      </c>
      <c r="B10" s="179">
        <v>0</v>
      </c>
      <c r="C10" s="176">
        <v>0</v>
      </c>
      <c r="D10" s="179">
        <v>0</v>
      </c>
      <c r="E10" s="176">
        <v>0</v>
      </c>
      <c r="F10" s="176">
        <v>0</v>
      </c>
      <c r="G10" s="179">
        <v>0</v>
      </c>
      <c r="H10" s="179">
        <v>0</v>
      </c>
      <c r="I10" s="179">
        <v>0</v>
      </c>
      <c r="J10" s="179">
        <v>0</v>
      </c>
      <c r="K10" s="179">
        <v>0</v>
      </c>
      <c r="L10" s="179">
        <v>0</v>
      </c>
      <c r="M10" s="176">
        <v>0</v>
      </c>
      <c r="N10" s="176">
        <v>0</v>
      </c>
    </row>
    <row r="11" spans="1:14">
      <c r="A11" s="178" t="s">
        <v>43</v>
      </c>
      <c r="B11" s="179">
        <v>0</v>
      </c>
      <c r="C11" s="176">
        <v>0</v>
      </c>
      <c r="D11" s="179">
        <v>0</v>
      </c>
      <c r="E11" s="176">
        <v>0</v>
      </c>
      <c r="F11" s="176">
        <v>0</v>
      </c>
      <c r="G11" s="179">
        <v>0</v>
      </c>
      <c r="H11" s="179">
        <v>0</v>
      </c>
      <c r="I11" s="179">
        <v>0</v>
      </c>
      <c r="J11" s="179">
        <v>0</v>
      </c>
      <c r="K11" s="179">
        <v>0</v>
      </c>
      <c r="L11" s="179">
        <v>0</v>
      </c>
      <c r="M11" s="176">
        <v>0</v>
      </c>
      <c r="N11" s="176">
        <v>0</v>
      </c>
    </row>
    <row r="12" spans="1:14">
      <c r="A12" s="178" t="s">
        <v>891</v>
      </c>
      <c r="B12" s="179">
        <v>0</v>
      </c>
      <c r="C12" s="176">
        <v>0</v>
      </c>
      <c r="D12" s="180"/>
      <c r="E12" s="176">
        <v>0</v>
      </c>
      <c r="F12" s="180"/>
      <c r="G12" s="179">
        <v>0</v>
      </c>
      <c r="H12" s="179">
        <v>0</v>
      </c>
      <c r="I12" s="180"/>
      <c r="J12" s="180"/>
      <c r="K12" s="180"/>
      <c r="L12" s="179">
        <v>0</v>
      </c>
      <c r="M12" s="176">
        <v>0</v>
      </c>
      <c r="N12" s="176">
        <v>0</v>
      </c>
    </row>
    <row r="13" spans="1:14">
      <c r="A13" s="177" t="s">
        <v>217</v>
      </c>
      <c r="B13" s="176">
        <v>0</v>
      </c>
      <c r="C13" s="176">
        <v>0</v>
      </c>
      <c r="D13" s="176">
        <v>0</v>
      </c>
      <c r="E13" s="176">
        <v>0</v>
      </c>
      <c r="F13" s="176">
        <v>0</v>
      </c>
      <c r="G13" s="176">
        <v>0</v>
      </c>
      <c r="H13" s="176">
        <v>0</v>
      </c>
      <c r="I13" s="176">
        <v>0</v>
      </c>
      <c r="J13" s="176">
        <v>0</v>
      </c>
      <c r="K13" s="176">
        <v>0</v>
      </c>
      <c r="L13" s="176">
        <v>0</v>
      </c>
      <c r="M13" s="176">
        <v>0</v>
      </c>
      <c r="N13" s="176">
        <v>0</v>
      </c>
    </row>
    <row r="14" spans="1:14">
      <c r="A14" s="178" t="s">
        <v>40</v>
      </c>
      <c r="B14" s="179">
        <v>0</v>
      </c>
      <c r="C14" s="176">
        <v>0</v>
      </c>
      <c r="D14" s="179">
        <v>0</v>
      </c>
      <c r="E14" s="176">
        <v>0</v>
      </c>
      <c r="F14" s="176">
        <v>0</v>
      </c>
      <c r="G14" s="179">
        <v>0</v>
      </c>
      <c r="H14" s="179">
        <v>0</v>
      </c>
      <c r="I14" s="179">
        <v>0</v>
      </c>
      <c r="J14" s="179">
        <v>0</v>
      </c>
      <c r="K14" s="179">
        <v>0</v>
      </c>
      <c r="L14" s="179">
        <v>0</v>
      </c>
      <c r="M14" s="176">
        <v>0</v>
      </c>
      <c r="N14" s="176">
        <v>0</v>
      </c>
    </row>
    <row r="15" spans="1:14">
      <c r="A15" s="178" t="s">
        <v>892</v>
      </c>
      <c r="B15" s="179">
        <v>0</v>
      </c>
      <c r="C15" s="176">
        <v>0</v>
      </c>
      <c r="D15" s="179">
        <v>0</v>
      </c>
      <c r="E15" s="176">
        <v>0</v>
      </c>
      <c r="F15" s="176">
        <v>0</v>
      </c>
      <c r="G15" s="179">
        <v>0</v>
      </c>
      <c r="H15" s="179">
        <v>0</v>
      </c>
      <c r="I15" s="179">
        <v>0</v>
      </c>
      <c r="J15" s="179">
        <v>0</v>
      </c>
      <c r="K15" s="179">
        <v>0</v>
      </c>
      <c r="L15" s="179">
        <v>0</v>
      </c>
      <c r="M15" s="176">
        <v>0</v>
      </c>
      <c r="N15" s="176">
        <v>0</v>
      </c>
    </row>
    <row r="16" spans="1:14">
      <c r="A16" s="178" t="s">
        <v>893</v>
      </c>
      <c r="B16" s="179">
        <v>0</v>
      </c>
      <c r="C16" s="176">
        <v>0</v>
      </c>
      <c r="D16" s="180"/>
      <c r="E16" s="176">
        <v>0</v>
      </c>
      <c r="F16" s="180"/>
      <c r="G16" s="179">
        <v>0</v>
      </c>
      <c r="H16" s="179">
        <v>0</v>
      </c>
      <c r="I16" s="180"/>
      <c r="J16" s="180"/>
      <c r="K16" s="180"/>
      <c r="L16" s="179">
        <v>0</v>
      </c>
      <c r="M16" s="176">
        <v>0</v>
      </c>
      <c r="N16" s="176">
        <v>0</v>
      </c>
    </row>
    <row r="17" spans="1:14">
      <c r="A17" s="177" t="s">
        <v>218</v>
      </c>
      <c r="B17" s="176">
        <v>0</v>
      </c>
      <c r="C17" s="176">
        <v>0</v>
      </c>
      <c r="D17" s="176">
        <v>0</v>
      </c>
      <c r="E17" s="176">
        <v>0</v>
      </c>
      <c r="F17" s="176">
        <v>0</v>
      </c>
      <c r="G17" s="176">
        <v>0</v>
      </c>
      <c r="H17" s="176">
        <v>0</v>
      </c>
      <c r="I17" s="176">
        <v>0</v>
      </c>
      <c r="J17" s="176">
        <v>0</v>
      </c>
      <c r="K17" s="176">
        <v>0</v>
      </c>
      <c r="L17" s="176">
        <v>0</v>
      </c>
      <c r="M17" s="176">
        <v>0</v>
      </c>
      <c r="N17" s="176">
        <v>0</v>
      </c>
    </row>
    <row r="18" spans="1:14">
      <c r="A18" s="178" t="s">
        <v>456</v>
      </c>
      <c r="B18" s="179">
        <v>0</v>
      </c>
      <c r="C18" s="176">
        <v>0</v>
      </c>
      <c r="D18" s="179">
        <v>0</v>
      </c>
      <c r="E18" s="176">
        <v>0</v>
      </c>
      <c r="F18" s="176">
        <v>0</v>
      </c>
      <c r="G18" s="179">
        <v>0</v>
      </c>
      <c r="H18" s="179">
        <v>0</v>
      </c>
      <c r="I18" s="179">
        <v>0</v>
      </c>
      <c r="J18" s="179">
        <v>0</v>
      </c>
      <c r="K18" s="179">
        <v>0</v>
      </c>
      <c r="L18" s="179">
        <v>0</v>
      </c>
      <c r="M18" s="176">
        <v>0</v>
      </c>
      <c r="N18" s="176">
        <v>0</v>
      </c>
    </row>
    <row r="19" spans="1:14">
      <c r="A19" s="178" t="s">
        <v>894</v>
      </c>
      <c r="B19" s="179">
        <v>0</v>
      </c>
      <c r="C19" s="176">
        <v>0</v>
      </c>
      <c r="D19" s="179">
        <v>0</v>
      </c>
      <c r="E19" s="176">
        <v>0</v>
      </c>
      <c r="F19" s="176">
        <v>0</v>
      </c>
      <c r="G19" s="179">
        <v>0</v>
      </c>
      <c r="H19" s="179">
        <v>0</v>
      </c>
      <c r="I19" s="179">
        <v>0</v>
      </c>
      <c r="J19" s="179">
        <v>0</v>
      </c>
      <c r="K19" s="179">
        <v>0</v>
      </c>
      <c r="L19" s="179">
        <v>0</v>
      </c>
      <c r="M19" s="176">
        <v>0</v>
      </c>
      <c r="N19" s="176">
        <v>0</v>
      </c>
    </row>
    <row r="20" spans="1:14">
      <c r="A20" s="177" t="s">
        <v>219</v>
      </c>
      <c r="B20" s="176">
        <v>24814</v>
      </c>
      <c r="C20" s="176">
        <v>-14248</v>
      </c>
      <c r="D20" s="176">
        <v>0</v>
      </c>
      <c r="E20" s="176">
        <v>1664</v>
      </c>
      <c r="F20" s="176">
        <v>0</v>
      </c>
      <c r="G20" s="176">
        <v>0</v>
      </c>
      <c r="H20" s="176">
        <v>0</v>
      </c>
      <c r="I20" s="176">
        <v>-15912</v>
      </c>
      <c r="J20" s="176">
        <v>0</v>
      </c>
      <c r="K20" s="176">
        <v>0</v>
      </c>
      <c r="L20" s="176">
        <v>0</v>
      </c>
      <c r="M20" s="176">
        <v>10566</v>
      </c>
      <c r="N20" s="176">
        <v>7502</v>
      </c>
    </row>
    <row r="21" spans="1:14">
      <c r="A21" s="178" t="s">
        <v>737</v>
      </c>
      <c r="B21" s="179">
        <v>24814</v>
      </c>
      <c r="C21" s="176">
        <v>-16706</v>
      </c>
      <c r="D21" s="179">
        <v>0</v>
      </c>
      <c r="E21" s="176">
        <v>13</v>
      </c>
      <c r="F21" s="176">
        <v>0</v>
      </c>
      <c r="G21" s="179">
        <v>0</v>
      </c>
      <c r="H21" s="179">
        <v>0</v>
      </c>
      <c r="I21" s="179">
        <v>-16719</v>
      </c>
      <c r="J21" s="179">
        <v>0</v>
      </c>
      <c r="K21" s="179">
        <v>0</v>
      </c>
      <c r="L21" s="179">
        <v>0</v>
      </c>
      <c r="M21" s="176">
        <v>8108</v>
      </c>
      <c r="N21" s="176">
        <v>7502</v>
      </c>
    </row>
    <row r="22" spans="1:14">
      <c r="A22" s="178" t="s">
        <v>738</v>
      </c>
      <c r="B22" s="179">
        <v>0</v>
      </c>
      <c r="C22" s="176">
        <v>0</v>
      </c>
      <c r="D22" s="179">
        <v>0</v>
      </c>
      <c r="E22" s="176">
        <v>0</v>
      </c>
      <c r="F22" s="176">
        <v>0</v>
      </c>
      <c r="G22" s="179">
        <v>0</v>
      </c>
      <c r="H22" s="179">
        <v>0</v>
      </c>
      <c r="I22" s="179">
        <v>0</v>
      </c>
      <c r="J22" s="179">
        <v>0</v>
      </c>
      <c r="K22" s="179">
        <v>0</v>
      </c>
      <c r="L22" s="179">
        <v>0</v>
      </c>
      <c r="M22" s="176">
        <v>0</v>
      </c>
      <c r="N22" s="176">
        <v>0</v>
      </c>
    </row>
    <row r="23" spans="1:14">
      <c r="A23" s="178" t="s">
        <v>590</v>
      </c>
      <c r="B23" s="179">
        <v>0</v>
      </c>
      <c r="C23" s="176">
        <v>2458</v>
      </c>
      <c r="D23" s="179">
        <v>0</v>
      </c>
      <c r="E23" s="176">
        <v>1651</v>
      </c>
      <c r="F23" s="176">
        <v>0</v>
      </c>
      <c r="G23" s="179">
        <v>0</v>
      </c>
      <c r="H23" s="179">
        <v>0</v>
      </c>
      <c r="I23" s="179">
        <v>807</v>
      </c>
      <c r="J23" s="179">
        <v>0</v>
      </c>
      <c r="K23" s="179">
        <v>0</v>
      </c>
      <c r="L23" s="179">
        <v>0</v>
      </c>
      <c r="M23" s="176">
        <v>2458</v>
      </c>
      <c r="N23" s="176">
        <v>0</v>
      </c>
    </row>
    <row r="24" spans="1:14">
      <c r="A24" s="178" t="s">
        <v>732</v>
      </c>
      <c r="B24" s="179">
        <v>0</v>
      </c>
      <c r="C24" s="176">
        <v>0</v>
      </c>
      <c r="D24" s="179">
        <v>0</v>
      </c>
      <c r="E24" s="176">
        <v>0</v>
      </c>
      <c r="F24" s="176">
        <v>0</v>
      </c>
      <c r="G24" s="179">
        <v>0</v>
      </c>
      <c r="H24" s="179">
        <v>0</v>
      </c>
      <c r="I24" s="179">
        <v>0</v>
      </c>
      <c r="J24" s="179">
        <v>0</v>
      </c>
      <c r="K24" s="179">
        <v>0</v>
      </c>
      <c r="L24" s="179">
        <v>0</v>
      </c>
      <c r="M24" s="176">
        <v>0</v>
      </c>
      <c r="N24" s="176">
        <v>0</v>
      </c>
    </row>
    <row r="25" spans="1:14">
      <c r="A25" s="178" t="s">
        <v>739</v>
      </c>
      <c r="B25" s="179">
        <v>0</v>
      </c>
      <c r="C25" s="176">
        <v>0</v>
      </c>
      <c r="D25" s="179">
        <v>0</v>
      </c>
      <c r="E25" s="176">
        <v>0</v>
      </c>
      <c r="F25" s="176">
        <v>0</v>
      </c>
      <c r="G25" s="179">
        <v>0</v>
      </c>
      <c r="H25" s="179">
        <v>0</v>
      </c>
      <c r="I25" s="179">
        <v>0</v>
      </c>
      <c r="J25" s="179">
        <v>0</v>
      </c>
      <c r="K25" s="179">
        <v>0</v>
      </c>
      <c r="L25" s="179">
        <v>0</v>
      </c>
      <c r="M25" s="176">
        <v>0</v>
      </c>
      <c r="N25" s="176">
        <v>0</v>
      </c>
    </row>
    <row r="26" spans="1:14">
      <c r="A26" s="181" t="s">
        <v>591</v>
      </c>
      <c r="B26" s="179">
        <v>0</v>
      </c>
      <c r="C26" s="176">
        <v>0</v>
      </c>
      <c r="D26" s="180"/>
      <c r="E26" s="176">
        <v>0</v>
      </c>
      <c r="F26" s="180"/>
      <c r="G26" s="179">
        <v>0</v>
      </c>
      <c r="H26" s="179">
        <v>0</v>
      </c>
      <c r="I26" s="180"/>
      <c r="J26" s="180"/>
      <c r="K26" s="180"/>
      <c r="L26" s="179">
        <v>0</v>
      </c>
      <c r="M26" s="176">
        <v>0</v>
      </c>
      <c r="N26" s="176">
        <v>0</v>
      </c>
    </row>
    <row r="27" spans="1:14">
      <c r="A27" s="181" t="s">
        <v>592</v>
      </c>
      <c r="B27" s="179">
        <v>0</v>
      </c>
      <c r="C27" s="176">
        <v>0</v>
      </c>
      <c r="D27" s="180"/>
      <c r="E27" s="176">
        <v>0</v>
      </c>
      <c r="F27" s="180"/>
      <c r="G27" s="179">
        <v>0</v>
      </c>
      <c r="H27" s="179">
        <v>0</v>
      </c>
      <c r="I27" s="180"/>
      <c r="J27" s="180"/>
      <c r="K27" s="180"/>
      <c r="L27" s="179">
        <v>0</v>
      </c>
      <c r="M27" s="176">
        <v>0</v>
      </c>
      <c r="N27" s="176">
        <v>0</v>
      </c>
    </row>
    <row r="28" spans="1:14">
      <c r="A28" s="181" t="s">
        <v>740</v>
      </c>
      <c r="B28" s="179">
        <v>0</v>
      </c>
      <c r="C28" s="176">
        <v>0</v>
      </c>
      <c r="D28" s="180"/>
      <c r="E28" s="176">
        <v>0</v>
      </c>
      <c r="F28" s="180"/>
      <c r="G28" s="179">
        <v>0</v>
      </c>
      <c r="H28" s="179">
        <v>0</v>
      </c>
      <c r="I28" s="180"/>
      <c r="J28" s="180"/>
      <c r="K28" s="180"/>
      <c r="L28" s="179">
        <v>0</v>
      </c>
      <c r="M28" s="176">
        <v>0</v>
      </c>
      <c r="N28" s="176">
        <v>0</v>
      </c>
    </row>
    <row r="29" spans="1:14">
      <c r="A29" s="181" t="s">
        <v>741</v>
      </c>
      <c r="B29" s="179">
        <v>0</v>
      </c>
      <c r="C29" s="176">
        <v>0</v>
      </c>
      <c r="D29" s="180"/>
      <c r="E29" s="176">
        <v>0</v>
      </c>
      <c r="F29" s="180"/>
      <c r="G29" s="179">
        <v>0</v>
      </c>
      <c r="H29" s="179">
        <v>0</v>
      </c>
      <c r="I29" s="180"/>
      <c r="J29" s="180"/>
      <c r="K29" s="180"/>
      <c r="L29" s="179">
        <v>0</v>
      </c>
      <c r="M29" s="176">
        <v>0</v>
      </c>
      <c r="N29" s="176">
        <v>0</v>
      </c>
    </row>
    <row r="30" spans="1:14">
      <c r="A30" s="181" t="s">
        <v>742</v>
      </c>
      <c r="B30" s="179">
        <v>0</v>
      </c>
      <c r="C30" s="176">
        <v>0</v>
      </c>
      <c r="D30" s="180"/>
      <c r="E30" s="176">
        <v>0</v>
      </c>
      <c r="F30" s="180"/>
      <c r="G30" s="179">
        <v>0</v>
      </c>
      <c r="H30" s="179">
        <v>0</v>
      </c>
      <c r="I30" s="180"/>
      <c r="J30" s="180"/>
      <c r="K30" s="180"/>
      <c r="L30" s="179">
        <v>0</v>
      </c>
      <c r="M30" s="176">
        <v>0</v>
      </c>
      <c r="N30" s="176">
        <v>0</v>
      </c>
    </row>
    <row r="31" spans="1:14">
      <c r="A31" s="177" t="s">
        <v>221</v>
      </c>
      <c r="B31" s="176">
        <v>0</v>
      </c>
      <c r="C31" s="176">
        <v>0</v>
      </c>
      <c r="D31" s="176">
        <v>0</v>
      </c>
      <c r="E31" s="176">
        <v>0</v>
      </c>
      <c r="F31" s="176">
        <v>0</v>
      </c>
      <c r="G31" s="176">
        <v>0</v>
      </c>
      <c r="H31" s="176">
        <v>0</v>
      </c>
      <c r="I31" s="176">
        <v>0</v>
      </c>
      <c r="J31" s="176">
        <v>0</v>
      </c>
      <c r="K31" s="176">
        <v>0</v>
      </c>
      <c r="L31" s="176">
        <v>0</v>
      </c>
      <c r="M31" s="176">
        <v>0</v>
      </c>
      <c r="N31" s="176">
        <v>0</v>
      </c>
    </row>
    <row r="32" spans="1:14">
      <c r="A32" s="178" t="s">
        <v>895</v>
      </c>
      <c r="B32" s="179">
        <v>0</v>
      </c>
      <c r="C32" s="176">
        <v>0</v>
      </c>
      <c r="D32" s="179">
        <v>0</v>
      </c>
      <c r="E32" s="176">
        <v>0</v>
      </c>
      <c r="F32" s="176">
        <v>0</v>
      </c>
      <c r="G32" s="179">
        <v>0</v>
      </c>
      <c r="H32" s="179">
        <v>0</v>
      </c>
      <c r="I32" s="179">
        <v>0</v>
      </c>
      <c r="J32" s="179">
        <v>0</v>
      </c>
      <c r="K32" s="179">
        <v>0</v>
      </c>
      <c r="L32" s="179">
        <v>0</v>
      </c>
      <c r="M32" s="176">
        <v>0</v>
      </c>
      <c r="N32" s="176">
        <v>0</v>
      </c>
    </row>
    <row r="33" spans="1:14">
      <c r="A33" s="178" t="s">
        <v>896</v>
      </c>
      <c r="B33" s="179">
        <v>0</v>
      </c>
      <c r="C33" s="176">
        <v>0</v>
      </c>
      <c r="D33" s="179">
        <v>0</v>
      </c>
      <c r="E33" s="176">
        <v>0</v>
      </c>
      <c r="F33" s="176">
        <v>0</v>
      </c>
      <c r="G33" s="179">
        <v>0</v>
      </c>
      <c r="H33" s="179">
        <v>0</v>
      </c>
      <c r="I33" s="179">
        <v>0</v>
      </c>
      <c r="J33" s="179">
        <v>0</v>
      </c>
      <c r="K33" s="179">
        <v>0</v>
      </c>
      <c r="L33" s="179">
        <v>0</v>
      </c>
      <c r="M33" s="176">
        <v>0</v>
      </c>
      <c r="N33" s="176">
        <v>0</v>
      </c>
    </row>
    <row r="34" spans="1:14">
      <c r="A34" s="178" t="s">
        <v>897</v>
      </c>
      <c r="B34" s="179">
        <v>0</v>
      </c>
      <c r="C34" s="176">
        <v>0</v>
      </c>
      <c r="D34" s="179">
        <v>0</v>
      </c>
      <c r="E34" s="176">
        <v>0</v>
      </c>
      <c r="F34" s="176">
        <v>0</v>
      </c>
      <c r="G34" s="179">
        <v>0</v>
      </c>
      <c r="H34" s="179">
        <v>0</v>
      </c>
      <c r="I34" s="179">
        <v>0</v>
      </c>
      <c r="J34" s="179">
        <v>0</v>
      </c>
      <c r="K34" s="179">
        <v>0</v>
      </c>
      <c r="L34" s="179">
        <v>0</v>
      </c>
      <c r="M34" s="176">
        <v>0</v>
      </c>
      <c r="N34" s="176">
        <v>0</v>
      </c>
    </row>
    <row r="35" spans="1:14">
      <c r="A35" s="178" t="s">
        <v>898</v>
      </c>
      <c r="B35" s="179">
        <v>0</v>
      </c>
      <c r="C35" s="176">
        <v>0</v>
      </c>
      <c r="D35" s="180"/>
      <c r="E35" s="176">
        <v>0</v>
      </c>
      <c r="F35" s="180"/>
      <c r="G35" s="179">
        <v>0</v>
      </c>
      <c r="H35" s="179">
        <v>0</v>
      </c>
      <c r="I35" s="180"/>
      <c r="J35" s="180"/>
      <c r="K35" s="180"/>
      <c r="L35" s="179">
        <v>0</v>
      </c>
      <c r="M35" s="176">
        <v>0</v>
      </c>
      <c r="N35" s="176">
        <v>0</v>
      </c>
    </row>
    <row r="36" spans="1:14">
      <c r="A36" s="178" t="s">
        <v>899</v>
      </c>
      <c r="B36" s="179">
        <v>0</v>
      </c>
      <c r="C36" s="176">
        <v>0</v>
      </c>
      <c r="D36" s="180"/>
      <c r="E36" s="176">
        <v>0</v>
      </c>
      <c r="F36" s="180"/>
      <c r="G36" s="179">
        <v>0</v>
      </c>
      <c r="H36" s="179">
        <v>0</v>
      </c>
      <c r="I36" s="180"/>
      <c r="J36" s="180"/>
      <c r="K36" s="180"/>
      <c r="L36" s="179">
        <v>0</v>
      </c>
      <c r="M36" s="176">
        <v>0</v>
      </c>
      <c r="N36" s="176">
        <v>0</v>
      </c>
    </row>
    <row r="37" spans="1:14">
      <c r="A37" s="177" t="s">
        <v>223</v>
      </c>
      <c r="B37" s="176">
        <v>0</v>
      </c>
      <c r="C37" s="176">
        <v>0</v>
      </c>
      <c r="D37" s="176">
        <v>0</v>
      </c>
      <c r="E37" s="176">
        <v>0</v>
      </c>
      <c r="F37" s="176">
        <v>0</v>
      </c>
      <c r="G37" s="176">
        <v>0</v>
      </c>
      <c r="H37" s="176">
        <v>0</v>
      </c>
      <c r="I37" s="176">
        <v>0</v>
      </c>
      <c r="J37" s="176">
        <v>0</v>
      </c>
      <c r="K37" s="176">
        <v>0</v>
      </c>
      <c r="L37" s="176">
        <v>0</v>
      </c>
      <c r="M37" s="176">
        <v>0</v>
      </c>
      <c r="N37" s="176">
        <v>0</v>
      </c>
    </row>
    <row r="38" spans="1:14">
      <c r="A38" s="178" t="s">
        <v>900</v>
      </c>
      <c r="B38" s="179">
        <v>0</v>
      </c>
      <c r="C38" s="176">
        <v>0</v>
      </c>
      <c r="D38" s="179">
        <v>0</v>
      </c>
      <c r="E38" s="176">
        <v>0</v>
      </c>
      <c r="F38" s="176">
        <v>0</v>
      </c>
      <c r="G38" s="179">
        <v>0</v>
      </c>
      <c r="H38" s="179">
        <v>0</v>
      </c>
      <c r="I38" s="179">
        <v>0</v>
      </c>
      <c r="J38" s="179">
        <v>0</v>
      </c>
      <c r="K38" s="179">
        <v>0</v>
      </c>
      <c r="L38" s="179">
        <v>0</v>
      </c>
      <c r="M38" s="176">
        <v>0</v>
      </c>
      <c r="N38" s="176">
        <v>0</v>
      </c>
    </row>
    <row r="39" spans="1:14">
      <c r="A39" s="178" t="s">
        <v>593</v>
      </c>
      <c r="B39" s="179">
        <v>0</v>
      </c>
      <c r="C39" s="176">
        <v>0</v>
      </c>
      <c r="D39" s="179">
        <v>0</v>
      </c>
      <c r="E39" s="176">
        <v>0</v>
      </c>
      <c r="F39" s="176">
        <v>0</v>
      </c>
      <c r="G39" s="179">
        <v>0</v>
      </c>
      <c r="H39" s="179">
        <v>0</v>
      </c>
      <c r="I39" s="179">
        <v>0</v>
      </c>
      <c r="J39" s="179">
        <v>0</v>
      </c>
      <c r="K39" s="179">
        <v>0</v>
      </c>
      <c r="L39" s="179">
        <v>0</v>
      </c>
      <c r="M39" s="176">
        <v>0</v>
      </c>
      <c r="N39" s="176">
        <v>0</v>
      </c>
    </row>
    <row r="40" spans="1:14">
      <c r="A40" s="178" t="s">
        <v>594</v>
      </c>
      <c r="B40" s="179">
        <v>0</v>
      </c>
      <c r="C40" s="176">
        <v>0</v>
      </c>
      <c r="D40" s="179">
        <v>0</v>
      </c>
      <c r="E40" s="176">
        <v>0</v>
      </c>
      <c r="F40" s="176">
        <v>0</v>
      </c>
      <c r="G40" s="179">
        <v>0</v>
      </c>
      <c r="H40" s="179">
        <v>0</v>
      </c>
      <c r="I40" s="179">
        <v>0</v>
      </c>
      <c r="J40" s="179">
        <v>0</v>
      </c>
      <c r="K40" s="179">
        <v>0</v>
      </c>
      <c r="L40" s="179">
        <v>0</v>
      </c>
      <c r="M40" s="176">
        <v>0</v>
      </c>
      <c r="N40" s="176">
        <v>0</v>
      </c>
    </row>
    <row r="41" spans="1:14">
      <c r="A41" s="178" t="s">
        <v>901</v>
      </c>
      <c r="B41" s="179">
        <v>0</v>
      </c>
      <c r="C41" s="176">
        <v>0</v>
      </c>
      <c r="D41" s="179">
        <v>0</v>
      </c>
      <c r="E41" s="176">
        <v>0</v>
      </c>
      <c r="F41" s="176">
        <v>0</v>
      </c>
      <c r="G41" s="179">
        <v>0</v>
      </c>
      <c r="H41" s="179">
        <v>0</v>
      </c>
      <c r="I41" s="179">
        <v>0</v>
      </c>
      <c r="J41" s="179">
        <v>0</v>
      </c>
      <c r="K41" s="179">
        <v>0</v>
      </c>
      <c r="L41" s="179">
        <v>0</v>
      </c>
      <c r="M41" s="176">
        <v>0</v>
      </c>
      <c r="N41" s="176">
        <v>0</v>
      </c>
    </row>
    <row r="42" spans="1:14">
      <c r="A42" s="178" t="s">
        <v>902</v>
      </c>
      <c r="B42" s="179">
        <v>0</v>
      </c>
      <c r="C42" s="176">
        <v>0</v>
      </c>
      <c r="D42" s="179">
        <v>0</v>
      </c>
      <c r="E42" s="176">
        <v>0</v>
      </c>
      <c r="F42" s="176">
        <v>0</v>
      </c>
      <c r="G42" s="179">
        <v>0</v>
      </c>
      <c r="H42" s="179">
        <v>0</v>
      </c>
      <c r="I42" s="179">
        <v>0</v>
      </c>
      <c r="J42" s="179">
        <v>0</v>
      </c>
      <c r="K42" s="179">
        <v>0</v>
      </c>
      <c r="L42" s="179">
        <v>0</v>
      </c>
      <c r="M42" s="176">
        <v>0</v>
      </c>
      <c r="N42" s="176">
        <v>0</v>
      </c>
    </row>
    <row r="43" spans="1:14">
      <c r="A43" s="178" t="s">
        <v>172</v>
      </c>
      <c r="B43" s="179">
        <v>0</v>
      </c>
      <c r="C43" s="176">
        <v>0</v>
      </c>
      <c r="D43" s="179">
        <v>0</v>
      </c>
      <c r="E43" s="176">
        <v>0</v>
      </c>
      <c r="F43" s="176">
        <v>0</v>
      </c>
      <c r="G43" s="179">
        <v>0</v>
      </c>
      <c r="H43" s="179">
        <v>0</v>
      </c>
      <c r="I43" s="179">
        <v>0</v>
      </c>
      <c r="J43" s="179">
        <v>0</v>
      </c>
      <c r="K43" s="179">
        <v>0</v>
      </c>
      <c r="L43" s="179">
        <v>0</v>
      </c>
      <c r="M43" s="176">
        <v>0</v>
      </c>
      <c r="N43" s="176">
        <v>0</v>
      </c>
    </row>
    <row r="44" spans="1:14">
      <c r="A44" s="178" t="s">
        <v>903</v>
      </c>
      <c r="B44" s="179">
        <v>0</v>
      </c>
      <c r="C44" s="176">
        <v>0</v>
      </c>
      <c r="D44" s="180"/>
      <c r="E44" s="176">
        <v>0</v>
      </c>
      <c r="F44" s="180"/>
      <c r="G44" s="179">
        <v>0</v>
      </c>
      <c r="H44" s="179">
        <v>0</v>
      </c>
      <c r="I44" s="180"/>
      <c r="J44" s="180"/>
      <c r="K44" s="180"/>
      <c r="L44" s="179">
        <v>0</v>
      </c>
      <c r="M44" s="176">
        <v>0</v>
      </c>
      <c r="N44" s="176">
        <v>0</v>
      </c>
    </row>
    <row r="45" spans="1:14">
      <c r="A45" s="178" t="s">
        <v>595</v>
      </c>
      <c r="B45" s="179">
        <v>0</v>
      </c>
      <c r="C45" s="176">
        <v>0</v>
      </c>
      <c r="D45" s="180"/>
      <c r="E45" s="176">
        <v>0</v>
      </c>
      <c r="F45" s="180"/>
      <c r="G45" s="179">
        <v>0</v>
      </c>
      <c r="H45" s="179">
        <v>0</v>
      </c>
      <c r="I45" s="180"/>
      <c r="J45" s="180"/>
      <c r="K45" s="180"/>
      <c r="L45" s="179">
        <v>0</v>
      </c>
      <c r="M45" s="176">
        <v>0</v>
      </c>
      <c r="N45" s="176">
        <v>0</v>
      </c>
    </row>
    <row r="46" spans="1:14">
      <c r="A46" s="178" t="s">
        <v>904</v>
      </c>
      <c r="B46" s="179">
        <v>0</v>
      </c>
      <c r="C46" s="176">
        <v>0</v>
      </c>
      <c r="D46" s="180"/>
      <c r="E46" s="176">
        <v>0</v>
      </c>
      <c r="F46" s="180"/>
      <c r="G46" s="179">
        <v>0</v>
      </c>
      <c r="H46" s="179">
        <v>0</v>
      </c>
      <c r="I46" s="180"/>
      <c r="J46" s="180"/>
      <c r="K46" s="180"/>
      <c r="L46" s="179">
        <v>0</v>
      </c>
      <c r="M46" s="176">
        <v>0</v>
      </c>
      <c r="N46" s="176">
        <v>0</v>
      </c>
    </row>
    <row r="47" spans="1:14">
      <c r="A47" s="178" t="s">
        <v>905</v>
      </c>
      <c r="B47" s="179">
        <v>0</v>
      </c>
      <c r="C47" s="176">
        <v>0</v>
      </c>
      <c r="D47" s="175"/>
      <c r="E47" s="176">
        <v>0</v>
      </c>
      <c r="F47" s="175"/>
      <c r="G47" s="179">
        <v>0</v>
      </c>
      <c r="H47" s="179">
        <v>0</v>
      </c>
      <c r="I47" s="175"/>
      <c r="J47" s="175"/>
      <c r="K47" s="175"/>
      <c r="L47" s="179">
        <v>0</v>
      </c>
      <c r="M47" s="176">
        <v>0</v>
      </c>
      <c r="N47" s="176">
        <v>0</v>
      </c>
    </row>
    <row r="48" spans="1:14">
      <c r="A48" s="177" t="s">
        <v>702</v>
      </c>
      <c r="B48" s="176">
        <v>0</v>
      </c>
      <c r="C48" s="176">
        <v>0</v>
      </c>
      <c r="D48" s="176">
        <v>0</v>
      </c>
      <c r="E48" s="176">
        <v>0</v>
      </c>
      <c r="F48" s="176">
        <v>0</v>
      </c>
      <c r="G48" s="176">
        <v>0</v>
      </c>
      <c r="H48" s="176">
        <v>0</v>
      </c>
      <c r="I48" s="176">
        <v>0</v>
      </c>
      <c r="J48" s="176">
        <v>0</v>
      </c>
      <c r="K48" s="176">
        <v>0</v>
      </c>
      <c r="L48" s="176">
        <v>0</v>
      </c>
      <c r="M48" s="176">
        <v>0</v>
      </c>
      <c r="N48" s="176">
        <v>0</v>
      </c>
    </row>
    <row r="49" spans="1:14">
      <c r="A49" s="178" t="s">
        <v>906</v>
      </c>
      <c r="B49" s="179">
        <v>0</v>
      </c>
      <c r="C49" s="176">
        <v>0</v>
      </c>
      <c r="D49" s="179">
        <v>0</v>
      </c>
      <c r="E49" s="176">
        <v>0</v>
      </c>
      <c r="F49" s="176">
        <v>0</v>
      </c>
      <c r="G49" s="179">
        <v>0</v>
      </c>
      <c r="H49" s="179">
        <v>0</v>
      </c>
      <c r="I49" s="179">
        <v>0</v>
      </c>
      <c r="J49" s="179">
        <v>0</v>
      </c>
      <c r="K49" s="179">
        <v>0</v>
      </c>
      <c r="L49" s="179">
        <v>0</v>
      </c>
      <c r="M49" s="176">
        <v>0</v>
      </c>
      <c r="N49" s="176">
        <v>0</v>
      </c>
    </row>
    <row r="50" spans="1:14">
      <c r="A50" s="177" t="s">
        <v>229</v>
      </c>
      <c r="B50" s="176">
        <v>0</v>
      </c>
      <c r="C50" s="176">
        <v>0</v>
      </c>
      <c r="D50" s="176">
        <v>0</v>
      </c>
      <c r="E50" s="176">
        <v>0</v>
      </c>
      <c r="F50" s="176">
        <v>0</v>
      </c>
      <c r="G50" s="176">
        <v>0</v>
      </c>
      <c r="H50" s="176">
        <v>0</v>
      </c>
      <c r="I50" s="176">
        <v>0</v>
      </c>
      <c r="J50" s="176">
        <v>0</v>
      </c>
      <c r="K50" s="176">
        <v>0</v>
      </c>
      <c r="L50" s="176">
        <v>0</v>
      </c>
      <c r="M50" s="176">
        <v>0</v>
      </c>
      <c r="N50" s="176">
        <v>0</v>
      </c>
    </row>
    <row r="51" spans="1:14">
      <c r="A51" s="178" t="s">
        <v>705</v>
      </c>
      <c r="B51" s="176">
        <v>0</v>
      </c>
      <c r="C51" s="176">
        <v>0</v>
      </c>
      <c r="D51" s="176">
        <v>0</v>
      </c>
      <c r="E51" s="176">
        <v>0</v>
      </c>
      <c r="F51" s="176">
        <v>0</v>
      </c>
      <c r="G51" s="176">
        <v>0</v>
      </c>
      <c r="H51" s="176">
        <v>0</v>
      </c>
      <c r="I51" s="176">
        <v>0</v>
      </c>
      <c r="J51" s="176">
        <v>0</v>
      </c>
      <c r="K51" s="176">
        <v>0</v>
      </c>
      <c r="L51" s="176">
        <v>0</v>
      </c>
      <c r="M51" s="176">
        <v>0</v>
      </c>
      <c r="N51" s="176">
        <v>0</v>
      </c>
    </row>
    <row r="52" spans="1:14">
      <c r="A52" s="178" t="s">
        <v>907</v>
      </c>
      <c r="B52" s="179">
        <v>0</v>
      </c>
      <c r="C52" s="176">
        <v>0</v>
      </c>
      <c r="D52" s="179">
        <v>0</v>
      </c>
      <c r="E52" s="176">
        <v>0</v>
      </c>
      <c r="F52" s="176">
        <v>0</v>
      </c>
      <c r="G52" s="179">
        <v>0</v>
      </c>
      <c r="H52" s="179">
        <v>0</v>
      </c>
      <c r="I52" s="179">
        <v>0</v>
      </c>
      <c r="J52" s="179">
        <v>0</v>
      </c>
      <c r="K52" s="179">
        <v>0</v>
      </c>
      <c r="L52" s="179">
        <v>0</v>
      </c>
      <c r="M52" s="176">
        <v>0</v>
      </c>
      <c r="N52" s="176">
        <v>0</v>
      </c>
    </row>
    <row r="53" spans="1:14">
      <c r="A53" s="178" t="s">
        <v>908</v>
      </c>
      <c r="B53" s="179">
        <v>0</v>
      </c>
      <c r="C53" s="176">
        <v>0</v>
      </c>
      <c r="D53" s="179">
        <v>0</v>
      </c>
      <c r="E53" s="176">
        <v>0</v>
      </c>
      <c r="F53" s="176">
        <v>0</v>
      </c>
      <c r="G53" s="179">
        <v>0</v>
      </c>
      <c r="H53" s="179">
        <v>0</v>
      </c>
      <c r="I53" s="179">
        <v>0</v>
      </c>
      <c r="J53" s="179">
        <v>0</v>
      </c>
      <c r="K53" s="179">
        <v>0</v>
      </c>
      <c r="L53" s="179">
        <v>0</v>
      </c>
      <c r="M53" s="176">
        <v>0</v>
      </c>
      <c r="N53" s="176">
        <v>0</v>
      </c>
    </row>
    <row r="54" spans="1:14">
      <c r="A54" s="177" t="s">
        <v>21</v>
      </c>
      <c r="B54" s="176">
        <v>0</v>
      </c>
      <c r="C54" s="176">
        <v>65000</v>
      </c>
      <c r="D54" s="176">
        <v>0</v>
      </c>
      <c r="E54" s="176">
        <v>0</v>
      </c>
      <c r="F54" s="176">
        <v>0</v>
      </c>
      <c r="G54" s="176">
        <v>0</v>
      </c>
      <c r="H54" s="176">
        <v>65000</v>
      </c>
      <c r="I54" s="176">
        <v>0</v>
      </c>
      <c r="J54" s="176">
        <v>0</v>
      </c>
      <c r="K54" s="176">
        <v>0</v>
      </c>
      <c r="L54" s="176">
        <v>0</v>
      </c>
      <c r="M54" s="176">
        <v>65000</v>
      </c>
      <c r="N54" s="176">
        <v>65000</v>
      </c>
    </row>
    <row r="55" spans="1:14">
      <c r="A55" s="178" t="s">
        <v>443</v>
      </c>
      <c r="B55" s="179">
        <v>0</v>
      </c>
      <c r="C55" s="176">
        <v>65000</v>
      </c>
      <c r="D55" s="179">
        <v>0</v>
      </c>
      <c r="E55" s="176">
        <v>0</v>
      </c>
      <c r="F55" s="176">
        <v>0</v>
      </c>
      <c r="G55" s="179">
        <v>0</v>
      </c>
      <c r="H55" s="179">
        <v>65000</v>
      </c>
      <c r="I55" s="179">
        <v>0</v>
      </c>
      <c r="J55" s="179">
        <v>0</v>
      </c>
      <c r="K55" s="179">
        <v>0</v>
      </c>
      <c r="L55" s="179">
        <v>0</v>
      </c>
      <c r="M55" s="176">
        <v>65000</v>
      </c>
      <c r="N55" s="176">
        <v>65000</v>
      </c>
    </row>
    <row r="56" spans="1:14">
      <c r="A56" s="178" t="s">
        <v>253</v>
      </c>
      <c r="B56" s="179">
        <v>0</v>
      </c>
      <c r="C56" s="176">
        <v>0</v>
      </c>
      <c r="D56" s="179">
        <v>0</v>
      </c>
      <c r="E56" s="176">
        <v>0</v>
      </c>
      <c r="F56" s="176">
        <v>0</v>
      </c>
      <c r="G56" s="179">
        <v>0</v>
      </c>
      <c r="H56" s="179">
        <v>0</v>
      </c>
      <c r="I56" s="179">
        <v>0</v>
      </c>
      <c r="J56" s="179">
        <v>0</v>
      </c>
      <c r="K56" s="179">
        <v>0</v>
      </c>
      <c r="L56" s="179">
        <v>0</v>
      </c>
      <c r="M56" s="176">
        <v>0</v>
      </c>
      <c r="N56" s="176">
        <v>0</v>
      </c>
    </row>
    <row r="57" spans="1:14">
      <c r="A57" s="178" t="s">
        <v>909</v>
      </c>
      <c r="B57" s="179">
        <v>0</v>
      </c>
      <c r="C57" s="176">
        <v>0</v>
      </c>
      <c r="D57" s="179">
        <v>0</v>
      </c>
      <c r="E57" s="179">
        <v>0</v>
      </c>
      <c r="F57" s="179">
        <v>0</v>
      </c>
      <c r="G57" s="179">
        <v>0</v>
      </c>
      <c r="H57" s="179">
        <v>0</v>
      </c>
      <c r="I57" s="179">
        <v>0</v>
      </c>
      <c r="J57" s="179">
        <v>0</v>
      </c>
      <c r="K57" s="179">
        <v>0</v>
      </c>
      <c r="L57" s="179">
        <v>0</v>
      </c>
      <c r="M57" s="176">
        <v>0</v>
      </c>
      <c r="N57" s="176">
        <v>0</v>
      </c>
    </row>
    <row r="58" spans="1:14">
      <c r="A58" s="178" t="s">
        <v>596</v>
      </c>
      <c r="B58" s="179">
        <v>0</v>
      </c>
      <c r="C58" s="176">
        <v>0</v>
      </c>
      <c r="D58" s="179">
        <v>0</v>
      </c>
      <c r="E58" s="176">
        <v>0</v>
      </c>
      <c r="F58" s="176">
        <v>0</v>
      </c>
      <c r="G58" s="179">
        <v>0</v>
      </c>
      <c r="H58" s="179">
        <v>0</v>
      </c>
      <c r="I58" s="179">
        <v>0</v>
      </c>
      <c r="J58" s="179">
        <v>0</v>
      </c>
      <c r="K58" s="179">
        <v>0</v>
      </c>
      <c r="L58" s="179">
        <v>0</v>
      </c>
      <c r="M58" s="176">
        <v>0</v>
      </c>
      <c r="N58" s="176">
        <v>0</v>
      </c>
    </row>
    <row r="59" spans="1:14">
      <c r="A59" s="177" t="s">
        <v>244</v>
      </c>
      <c r="B59" s="179">
        <v>5100</v>
      </c>
      <c r="C59" s="176">
        <v>-179</v>
      </c>
      <c r="D59" s="179">
        <v>0</v>
      </c>
      <c r="E59" s="176">
        <v>0</v>
      </c>
      <c r="F59" s="176">
        <v>0</v>
      </c>
      <c r="G59" s="179">
        <v>0</v>
      </c>
      <c r="H59" s="179">
        <v>0</v>
      </c>
      <c r="I59" s="179">
        <v>0</v>
      </c>
      <c r="J59" s="179">
        <v>0</v>
      </c>
      <c r="K59" s="179">
        <v>0</v>
      </c>
      <c r="L59" s="179">
        <v>-179</v>
      </c>
      <c r="M59" s="176">
        <v>4921</v>
      </c>
      <c r="N59" s="176">
        <v>4921</v>
      </c>
    </row>
    <row r="60" spans="1:14">
      <c r="A60" s="177" t="s">
        <v>245</v>
      </c>
      <c r="B60" s="179">
        <v>150</v>
      </c>
      <c r="C60" s="176">
        <v>-81</v>
      </c>
      <c r="D60" s="179">
        <v>0</v>
      </c>
      <c r="E60" s="176">
        <v>0</v>
      </c>
      <c r="F60" s="176">
        <v>0</v>
      </c>
      <c r="G60" s="179">
        <v>0</v>
      </c>
      <c r="H60" s="179">
        <v>0</v>
      </c>
      <c r="I60" s="179">
        <v>0</v>
      </c>
      <c r="J60" s="179">
        <v>0</v>
      </c>
      <c r="K60" s="179">
        <v>0</v>
      </c>
      <c r="L60" s="179">
        <v>-81</v>
      </c>
      <c r="M60" s="176">
        <v>69</v>
      </c>
      <c r="N60" s="176">
        <v>69</v>
      </c>
    </row>
    <row r="61" spans="1:14">
      <c r="A61" s="182" t="s">
        <v>733</v>
      </c>
      <c r="B61" s="176">
        <v>0</v>
      </c>
      <c r="C61" s="176">
        <v>0</v>
      </c>
      <c r="D61" s="183">
        <v>0</v>
      </c>
      <c r="E61" s="183">
        <v>0</v>
      </c>
      <c r="F61" s="180"/>
      <c r="G61" s="180"/>
      <c r="H61" s="180"/>
      <c r="I61" s="180"/>
      <c r="J61" s="176">
        <v>0</v>
      </c>
      <c r="K61" s="176">
        <v>0</v>
      </c>
      <c r="L61" s="176">
        <v>0</v>
      </c>
      <c r="M61" s="176">
        <v>0</v>
      </c>
      <c r="N61" s="176">
        <v>0</v>
      </c>
    </row>
    <row r="62" spans="1:14">
      <c r="A62" s="181" t="s">
        <v>734</v>
      </c>
      <c r="B62" s="179">
        <v>0</v>
      </c>
      <c r="C62" s="176">
        <v>0</v>
      </c>
      <c r="D62" s="179">
        <v>0</v>
      </c>
      <c r="E62" s="184">
        <v>0</v>
      </c>
      <c r="F62" s="180"/>
      <c r="G62" s="180"/>
      <c r="H62" s="180"/>
      <c r="I62" s="180"/>
      <c r="J62" s="179">
        <v>0</v>
      </c>
      <c r="K62" s="179">
        <v>0</v>
      </c>
      <c r="L62" s="179">
        <v>0</v>
      </c>
      <c r="M62" s="176">
        <v>0</v>
      </c>
      <c r="N62" s="176">
        <v>0</v>
      </c>
    </row>
    <row r="63" spans="1:14">
      <c r="A63" s="181" t="s">
        <v>735</v>
      </c>
      <c r="B63" s="179">
        <v>0</v>
      </c>
      <c r="C63" s="176">
        <v>0</v>
      </c>
      <c r="D63" s="185">
        <v>0</v>
      </c>
      <c r="E63" s="179">
        <v>0</v>
      </c>
      <c r="F63" s="180"/>
      <c r="G63" s="180"/>
      <c r="H63" s="180"/>
      <c r="I63" s="180"/>
      <c r="J63" s="179">
        <v>0</v>
      </c>
      <c r="K63" s="179">
        <v>0</v>
      </c>
      <c r="L63" s="179">
        <v>0</v>
      </c>
      <c r="M63" s="176">
        <v>0</v>
      </c>
      <c r="N63" s="176">
        <v>0</v>
      </c>
    </row>
    <row r="64" spans="1:14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</row>
    <row r="65" spans="1:14">
      <c r="A65" s="186"/>
      <c r="B65" s="186"/>
      <c r="C65" s="186"/>
      <c r="D65" s="186"/>
      <c r="E65" s="186"/>
      <c r="F65" s="186"/>
      <c r="G65" s="186"/>
      <c r="H65" s="186"/>
      <c r="I65" s="186"/>
      <c r="J65" s="186"/>
      <c r="K65" s="186"/>
      <c r="L65" s="186"/>
      <c r="M65" s="186"/>
      <c r="N65" s="186"/>
    </row>
    <row r="66" spans="1:14">
      <c r="A66" s="186"/>
      <c r="B66" s="186"/>
      <c r="C66" s="186"/>
      <c r="D66" s="186"/>
      <c r="E66" s="186"/>
      <c r="F66" s="186"/>
      <c r="G66" s="186"/>
      <c r="H66" s="186"/>
      <c r="I66" s="186"/>
      <c r="J66" s="186"/>
      <c r="K66" s="186"/>
      <c r="L66" s="186"/>
      <c r="M66" s="186"/>
      <c r="N66" s="186"/>
    </row>
  </sheetData>
  <mergeCells count="8">
    <mergeCell ref="A4:A5"/>
    <mergeCell ref="B4:B5"/>
    <mergeCell ref="A1:N1"/>
    <mergeCell ref="A2:N2"/>
    <mergeCell ref="A3:N3"/>
    <mergeCell ref="C4:L4"/>
    <mergeCell ref="M4:M5"/>
    <mergeCell ref="N4:N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6" fitToHeight="0" orientation="landscape" r:id="rId1"/>
  <headerFooter>
    <oddFooter xml:space="preserve">&amp;C‐ 49 ‐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E29"/>
  <sheetViews>
    <sheetView showGridLines="0" workbookViewId="0">
      <selection sqref="A1:D1"/>
    </sheetView>
  </sheetViews>
  <sheetFormatPr defaultColWidth="5.75" defaultRowHeight="14.25"/>
  <cols>
    <col min="1" max="1" width="34" customWidth="1"/>
    <col min="2" max="2" width="13.25" customWidth="1"/>
    <col min="3" max="3" width="88.375" customWidth="1"/>
    <col min="4" max="4" width="12.5" customWidth="1"/>
    <col min="5" max="5" width="20.75" customWidth="1"/>
    <col min="6" max="6" width="5.75" customWidth="1"/>
    <col min="7" max="7" width="0" hidden="1" customWidth="1"/>
  </cols>
  <sheetData>
    <row r="1" spans="1:5" ht="45" customHeight="1">
      <c r="A1" s="220" t="s">
        <v>274</v>
      </c>
      <c r="B1" s="220"/>
      <c r="C1" s="220"/>
      <c r="D1" s="220"/>
      <c r="E1" s="1"/>
    </row>
    <row r="2" spans="1:5" ht="18.95" customHeight="1">
      <c r="A2" s="3" t="s">
        <v>272</v>
      </c>
      <c r="B2" s="3" t="s">
        <v>273</v>
      </c>
      <c r="C2" s="3" t="s">
        <v>271</v>
      </c>
      <c r="D2" s="3" t="s">
        <v>10</v>
      </c>
      <c r="E2" s="2"/>
    </row>
    <row r="3" spans="1:5" ht="18.95" customHeight="1">
      <c r="A3" s="221" t="s">
        <v>486</v>
      </c>
      <c r="B3" s="201" t="s">
        <v>2</v>
      </c>
      <c r="C3" s="202" t="s">
        <v>775</v>
      </c>
      <c r="D3" s="203" t="s">
        <v>766</v>
      </c>
      <c r="E3" s="2"/>
    </row>
    <row r="4" spans="1:5" ht="18.95" customHeight="1">
      <c r="A4" s="223"/>
      <c r="B4" s="204" t="s">
        <v>912</v>
      </c>
      <c r="C4" s="205" t="s">
        <v>776</v>
      </c>
      <c r="D4" s="206" t="s">
        <v>767</v>
      </c>
      <c r="E4" s="2"/>
    </row>
    <row r="5" spans="1:5" ht="18.95" customHeight="1">
      <c r="A5" s="223"/>
      <c r="B5" s="204" t="s">
        <v>913</v>
      </c>
      <c r="C5" s="205" t="s">
        <v>777</v>
      </c>
      <c r="D5" s="206" t="s">
        <v>910</v>
      </c>
      <c r="E5" s="2"/>
    </row>
    <row r="6" spans="1:5" ht="18.95" customHeight="1">
      <c r="A6" s="223"/>
      <c r="B6" s="204" t="s">
        <v>914</v>
      </c>
      <c r="C6" s="205" t="s">
        <v>778</v>
      </c>
      <c r="D6" s="206" t="s">
        <v>911</v>
      </c>
      <c r="E6" s="2"/>
    </row>
    <row r="7" spans="1:5" ht="18.95" customHeight="1">
      <c r="A7" s="223"/>
      <c r="B7" s="204" t="s">
        <v>915</v>
      </c>
      <c r="C7" s="205" t="s">
        <v>779</v>
      </c>
      <c r="D7" s="206" t="s">
        <v>981</v>
      </c>
      <c r="E7" s="2"/>
    </row>
    <row r="8" spans="1:5" ht="18.95" customHeight="1">
      <c r="A8" s="223"/>
      <c r="B8" s="204" t="s">
        <v>916</v>
      </c>
      <c r="C8" s="205" t="s">
        <v>780</v>
      </c>
      <c r="D8" s="206" t="s">
        <v>982</v>
      </c>
      <c r="E8" s="2"/>
    </row>
    <row r="9" spans="1:5" ht="18.95" customHeight="1">
      <c r="A9" s="223"/>
      <c r="B9" s="204" t="s">
        <v>917</v>
      </c>
      <c r="C9" s="205" t="s">
        <v>781</v>
      </c>
      <c r="D9" s="206" t="s">
        <v>983</v>
      </c>
      <c r="E9" s="2"/>
    </row>
    <row r="10" spans="1:5" ht="18.95" customHeight="1">
      <c r="A10" s="223"/>
      <c r="B10" s="204" t="s">
        <v>918</v>
      </c>
      <c r="C10" s="205" t="s">
        <v>782</v>
      </c>
      <c r="D10" s="206" t="s">
        <v>984</v>
      </c>
      <c r="E10" s="2"/>
    </row>
    <row r="11" spans="1:5" ht="18.95" customHeight="1">
      <c r="A11" s="223"/>
      <c r="B11" s="204" t="s">
        <v>919</v>
      </c>
      <c r="C11" s="205" t="s">
        <v>783</v>
      </c>
      <c r="D11" s="206" t="s">
        <v>985</v>
      </c>
      <c r="E11" s="2"/>
    </row>
    <row r="12" spans="1:5" ht="18.95" customHeight="1">
      <c r="A12" s="223"/>
      <c r="B12" s="204" t="s">
        <v>920</v>
      </c>
      <c r="C12" s="205" t="s">
        <v>784</v>
      </c>
      <c r="D12" s="206" t="s">
        <v>986</v>
      </c>
      <c r="E12" s="2"/>
    </row>
    <row r="13" spans="1:5" ht="18.95" customHeight="1">
      <c r="A13" s="223"/>
      <c r="B13" s="204" t="s">
        <v>921</v>
      </c>
      <c r="C13" s="205" t="s">
        <v>785</v>
      </c>
      <c r="D13" s="206" t="s">
        <v>987</v>
      </c>
      <c r="E13" s="2"/>
    </row>
    <row r="14" spans="1:5" ht="18.95" customHeight="1">
      <c r="A14" s="222"/>
      <c r="B14" s="204" t="s">
        <v>922</v>
      </c>
      <c r="C14" s="205" t="s">
        <v>786</v>
      </c>
      <c r="D14" s="206" t="s">
        <v>988</v>
      </c>
      <c r="E14" s="2"/>
    </row>
    <row r="15" spans="1:5" ht="18.95" customHeight="1">
      <c r="A15" s="221" t="s">
        <v>487</v>
      </c>
      <c r="B15" s="204" t="s">
        <v>923</v>
      </c>
      <c r="C15" s="205" t="s">
        <v>787</v>
      </c>
      <c r="D15" s="206" t="s">
        <v>989</v>
      </c>
      <c r="E15" s="2"/>
    </row>
    <row r="16" spans="1:5" ht="18.95" customHeight="1">
      <c r="A16" s="223"/>
      <c r="B16" s="204" t="s">
        <v>924</v>
      </c>
      <c r="C16" s="205" t="s">
        <v>788</v>
      </c>
      <c r="D16" s="206" t="s">
        <v>990</v>
      </c>
      <c r="E16" s="2"/>
    </row>
    <row r="17" spans="1:5" ht="18.95" customHeight="1">
      <c r="A17" s="223"/>
      <c r="B17" s="204" t="s">
        <v>925</v>
      </c>
      <c r="C17" s="205" t="s">
        <v>789</v>
      </c>
      <c r="D17" s="206" t="s">
        <v>991</v>
      </c>
      <c r="E17" s="2"/>
    </row>
    <row r="18" spans="1:5" ht="18.95" customHeight="1">
      <c r="A18" s="223"/>
      <c r="B18" s="204" t="s">
        <v>926</v>
      </c>
      <c r="C18" s="205" t="s">
        <v>790</v>
      </c>
      <c r="D18" s="206" t="s">
        <v>992</v>
      </c>
      <c r="E18" s="2"/>
    </row>
    <row r="19" spans="1:5" ht="18.95" customHeight="1">
      <c r="A19" s="223"/>
      <c r="B19" s="204" t="s">
        <v>927</v>
      </c>
      <c r="C19" s="205" t="s">
        <v>791</v>
      </c>
      <c r="D19" s="206" t="s">
        <v>993</v>
      </c>
      <c r="E19" s="2"/>
    </row>
    <row r="20" spans="1:5" ht="18.95" customHeight="1">
      <c r="A20" s="223"/>
      <c r="B20" s="204" t="s">
        <v>928</v>
      </c>
      <c r="C20" s="205" t="s">
        <v>792</v>
      </c>
      <c r="D20" s="206" t="s">
        <v>994</v>
      </c>
      <c r="E20" s="2"/>
    </row>
    <row r="21" spans="1:5" ht="18.95" customHeight="1">
      <c r="A21" s="223"/>
      <c r="B21" s="204" t="s">
        <v>929</v>
      </c>
      <c r="C21" s="205" t="s">
        <v>793</v>
      </c>
      <c r="D21" s="206" t="s">
        <v>995</v>
      </c>
      <c r="E21" s="2"/>
    </row>
    <row r="22" spans="1:5" ht="18.95" customHeight="1">
      <c r="A22" s="222"/>
      <c r="B22" s="204" t="s">
        <v>930</v>
      </c>
      <c r="C22" s="205" t="s">
        <v>794</v>
      </c>
      <c r="D22" s="206" t="s">
        <v>996</v>
      </c>
      <c r="E22" s="2"/>
    </row>
    <row r="23" spans="1:5" ht="18.95" customHeight="1">
      <c r="A23" s="221" t="s">
        <v>488</v>
      </c>
      <c r="B23" s="204" t="s">
        <v>361</v>
      </c>
      <c r="C23" s="205" t="s">
        <v>795</v>
      </c>
      <c r="D23" s="206" t="s">
        <v>997</v>
      </c>
    </row>
    <row r="24" spans="1:5" ht="18.95" customHeight="1">
      <c r="A24" s="222"/>
      <c r="B24" s="204" t="s">
        <v>275</v>
      </c>
      <c r="C24" s="205" t="s">
        <v>796</v>
      </c>
      <c r="D24" s="206" t="s">
        <v>998</v>
      </c>
    </row>
    <row r="25" spans="1:5" ht="18.95" customHeight="1">
      <c r="A25" s="221" t="s">
        <v>489</v>
      </c>
      <c r="B25" s="204" t="s">
        <v>931</v>
      </c>
      <c r="C25" s="205" t="s">
        <v>885</v>
      </c>
      <c r="D25" s="206" t="s">
        <v>999</v>
      </c>
    </row>
    <row r="26" spans="1:5" ht="18.95" customHeight="1">
      <c r="A26" s="223"/>
      <c r="B26" s="204" t="s">
        <v>932</v>
      </c>
      <c r="C26" s="205" t="s">
        <v>797</v>
      </c>
      <c r="D26" s="206" t="s">
        <v>1000</v>
      </c>
    </row>
    <row r="27" spans="1:5" ht="18.95" customHeight="1">
      <c r="A27" s="223"/>
      <c r="B27" s="204" t="s">
        <v>933</v>
      </c>
      <c r="C27" s="205" t="s">
        <v>798</v>
      </c>
      <c r="D27" s="206" t="s">
        <v>1001</v>
      </c>
    </row>
    <row r="28" spans="1:5" ht="18.95" customHeight="1">
      <c r="A28" s="222"/>
      <c r="B28" s="204" t="s">
        <v>934</v>
      </c>
      <c r="C28" s="205" t="s">
        <v>799</v>
      </c>
      <c r="D28" s="206" t="s">
        <v>1002</v>
      </c>
    </row>
    <row r="29" spans="1:5" ht="18.95" customHeight="1">
      <c r="A29" s="207" t="s">
        <v>483</v>
      </c>
      <c r="B29" s="204" t="s">
        <v>884</v>
      </c>
      <c r="C29" s="205" t="s">
        <v>800</v>
      </c>
      <c r="D29" s="206" t="s">
        <v>1003</v>
      </c>
    </row>
  </sheetData>
  <mergeCells count="5">
    <mergeCell ref="A1:D1"/>
    <mergeCell ref="A23:A24"/>
    <mergeCell ref="A3:A14"/>
    <mergeCell ref="A15:A22"/>
    <mergeCell ref="A25:A28"/>
  </mergeCells>
  <phoneticPr fontId="2" type="noConversion"/>
  <printOptions horizontalCentered="1"/>
  <pageMargins left="0.19685039370078741" right="0.19685039370078741" top="0.38" bottom="0.22" header="0.28000000000000003" footer="0.16"/>
  <pageSetup paperSize="9" scale="91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Sheet12">
    <pageSetUpPr fitToPage="1"/>
  </sheetPr>
  <dimension ref="A1:O24"/>
  <sheetViews>
    <sheetView showGridLines="0" showZeros="0" view="pageLayout" zoomScaleNormal="100" zoomScaleSheetLayoutView="100" workbookViewId="0">
      <selection activeCell="G15" sqref="G15"/>
    </sheetView>
  </sheetViews>
  <sheetFormatPr defaultColWidth="9.125" defaultRowHeight="14.25"/>
  <cols>
    <col min="1" max="1" width="21.75" style="8" customWidth="1"/>
    <col min="2" max="2" width="7.125" style="4" customWidth="1"/>
    <col min="3" max="3" width="7.375" style="4" bestFit="1" customWidth="1"/>
    <col min="4" max="4" width="6.375" style="4" customWidth="1"/>
    <col min="5" max="5" width="8.125" style="4" bestFit="1" customWidth="1"/>
    <col min="6" max="6" width="6.625" style="4" bestFit="1" customWidth="1"/>
    <col min="7" max="7" width="8.25" style="4" bestFit="1" customWidth="1"/>
    <col min="8" max="8" width="21.75" style="4" customWidth="1"/>
    <col min="9" max="9" width="8.25" style="4" bestFit="1" customWidth="1"/>
    <col min="10" max="10" width="7.375" style="4" bestFit="1" customWidth="1"/>
    <col min="11" max="11" width="8.125" style="4" bestFit="1" customWidth="1"/>
    <col min="12" max="12" width="6.625" style="4" bestFit="1" customWidth="1"/>
    <col min="13" max="13" width="8.25" style="4" bestFit="1" customWidth="1"/>
    <col min="14" max="14" width="21.75" style="4" customWidth="1"/>
    <col min="15" max="15" width="7.75" style="4" bestFit="1" customWidth="1"/>
    <col min="16" max="16384" width="9.125" style="4"/>
  </cols>
  <sheetData>
    <row r="1" spans="1:15" ht="30.2" customHeight="1">
      <c r="A1" s="235" t="s">
        <v>855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</row>
    <row r="2" spans="1:15" ht="17.100000000000001" customHeight="1">
      <c r="A2" s="237" t="s">
        <v>759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</row>
    <row r="3" spans="1:15" ht="17.100000000000001" customHeight="1">
      <c r="A3" s="247" t="s">
        <v>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 ht="36.75" customHeight="1">
      <c r="A4" s="13" t="s">
        <v>464</v>
      </c>
      <c r="B4" s="14" t="s">
        <v>27</v>
      </c>
      <c r="C4" s="14" t="s">
        <v>4</v>
      </c>
      <c r="D4" s="14" t="s">
        <v>189</v>
      </c>
      <c r="E4" s="14" t="s">
        <v>6</v>
      </c>
      <c r="F4" s="69" t="s">
        <v>481</v>
      </c>
      <c r="G4" s="14" t="s">
        <v>887</v>
      </c>
      <c r="H4" s="68" t="s">
        <v>465</v>
      </c>
      <c r="I4" s="14" t="s">
        <v>28</v>
      </c>
      <c r="J4" s="14" t="s">
        <v>197</v>
      </c>
      <c r="K4" s="14" t="s">
        <v>889</v>
      </c>
      <c r="L4" s="69" t="s">
        <v>888</v>
      </c>
      <c r="M4" s="14" t="s">
        <v>482</v>
      </c>
      <c r="N4" s="68" t="s">
        <v>466</v>
      </c>
      <c r="O4" s="14" t="s">
        <v>30</v>
      </c>
    </row>
    <row r="5" spans="1:15" ht="24" customHeight="1">
      <c r="A5" s="81" t="s">
        <v>597</v>
      </c>
      <c r="B5" s="70"/>
      <c r="C5" s="70"/>
      <c r="D5" s="70"/>
      <c r="E5" s="70"/>
      <c r="F5" s="70"/>
      <c r="G5" s="70"/>
      <c r="H5" s="81" t="s">
        <v>257</v>
      </c>
      <c r="I5" s="70"/>
      <c r="J5" s="70"/>
      <c r="K5" s="70"/>
      <c r="L5" s="70"/>
      <c r="M5" s="70"/>
      <c r="N5" s="81" t="s">
        <v>598</v>
      </c>
      <c r="O5" s="70">
        <f t="shared" ref="O5:O21" si="0">B5+C5+D5+E5+F5+G5-I5-J5-K5-L5-M5</f>
        <v>0</v>
      </c>
    </row>
    <row r="6" spans="1:15" ht="24" customHeight="1">
      <c r="A6" s="81" t="s">
        <v>31</v>
      </c>
      <c r="B6" s="70"/>
      <c r="C6" s="70"/>
      <c r="D6" s="70">
        <v>10</v>
      </c>
      <c r="E6" s="70"/>
      <c r="F6" s="70"/>
      <c r="G6" s="70"/>
      <c r="H6" s="81" t="s">
        <v>263</v>
      </c>
      <c r="I6" s="70"/>
      <c r="J6" s="70"/>
      <c r="K6" s="70">
        <v>10</v>
      </c>
      <c r="L6" s="70"/>
      <c r="M6" s="70"/>
      <c r="N6" s="81" t="s">
        <v>476</v>
      </c>
      <c r="O6" s="70">
        <f t="shared" si="0"/>
        <v>0</v>
      </c>
    </row>
    <row r="7" spans="1:15" ht="24" customHeight="1">
      <c r="A7" s="81" t="s">
        <v>32</v>
      </c>
      <c r="B7" s="70"/>
      <c r="C7" s="70">
        <v>1134</v>
      </c>
      <c r="D7" s="70"/>
      <c r="E7" s="70"/>
      <c r="F7" s="70"/>
      <c r="G7" s="70"/>
      <c r="H7" s="81" t="s">
        <v>258</v>
      </c>
      <c r="I7" s="70"/>
      <c r="J7" s="70">
        <v>1134</v>
      </c>
      <c r="K7" s="70"/>
      <c r="L7" s="70"/>
      <c r="M7" s="70"/>
      <c r="N7" s="81" t="s">
        <v>467</v>
      </c>
      <c r="O7" s="70">
        <f t="shared" si="0"/>
        <v>0</v>
      </c>
    </row>
    <row r="8" spans="1:15" ht="24" customHeight="1">
      <c r="A8" s="81" t="s">
        <v>468</v>
      </c>
      <c r="B8" s="70"/>
      <c r="C8" s="70"/>
      <c r="D8" s="70"/>
      <c r="E8" s="70"/>
      <c r="F8" s="70"/>
      <c r="G8" s="70"/>
      <c r="H8" s="81" t="s">
        <v>469</v>
      </c>
      <c r="I8" s="70"/>
      <c r="J8" s="70"/>
      <c r="K8" s="70"/>
      <c r="L8" s="70"/>
      <c r="M8" s="70"/>
      <c r="N8" s="81" t="s">
        <v>470</v>
      </c>
      <c r="O8" s="70">
        <f t="shared" si="0"/>
        <v>0</v>
      </c>
    </row>
    <row r="9" spans="1:15" ht="24" customHeight="1">
      <c r="A9" s="81" t="s">
        <v>471</v>
      </c>
      <c r="B9" s="70"/>
      <c r="C9" s="70"/>
      <c r="D9" s="70"/>
      <c r="E9" s="70"/>
      <c r="F9" s="70"/>
      <c r="G9" s="70">
        <v>53000</v>
      </c>
      <c r="H9" s="81" t="s">
        <v>259</v>
      </c>
      <c r="I9" s="70"/>
      <c r="J9" s="70"/>
      <c r="K9" s="70"/>
      <c r="L9" s="70"/>
      <c r="M9" s="70">
        <v>53000</v>
      </c>
      <c r="N9" s="81" t="s">
        <v>472</v>
      </c>
      <c r="O9" s="70">
        <f t="shared" si="0"/>
        <v>0</v>
      </c>
    </row>
    <row r="10" spans="1:15" ht="24" customHeight="1">
      <c r="A10" s="81" t="s">
        <v>599</v>
      </c>
      <c r="B10" s="70"/>
      <c r="C10" s="70"/>
      <c r="D10" s="70"/>
      <c r="E10" s="70"/>
      <c r="F10" s="70"/>
      <c r="G10" s="70"/>
      <c r="H10" s="81" t="s">
        <v>260</v>
      </c>
      <c r="I10" s="70"/>
      <c r="J10" s="70"/>
      <c r="K10" s="70"/>
      <c r="L10" s="70"/>
      <c r="M10" s="70"/>
      <c r="N10" s="81" t="s">
        <v>600</v>
      </c>
      <c r="O10" s="70">
        <f t="shared" si="0"/>
        <v>0</v>
      </c>
    </row>
    <row r="11" spans="1:15" s="124" customFormat="1" ht="24" customHeight="1">
      <c r="A11" s="81" t="s">
        <v>750</v>
      </c>
      <c r="B11" s="70"/>
      <c r="C11" s="70"/>
      <c r="D11" s="70"/>
      <c r="E11" s="70"/>
      <c r="F11" s="70"/>
      <c r="G11" s="70"/>
      <c r="H11" s="81" t="s">
        <v>751</v>
      </c>
      <c r="I11" s="70"/>
      <c r="J11" s="70"/>
      <c r="K11" s="70"/>
      <c r="L11" s="70"/>
      <c r="M11" s="70"/>
      <c r="N11" s="81" t="s">
        <v>752</v>
      </c>
      <c r="O11" s="70">
        <f t="shared" si="0"/>
        <v>0</v>
      </c>
    </row>
    <row r="12" spans="1:15" ht="24" customHeight="1">
      <c r="A12" s="81" t="s">
        <v>601</v>
      </c>
      <c r="B12" s="70"/>
      <c r="C12" s="70"/>
      <c r="D12" s="70"/>
      <c r="E12" s="70"/>
      <c r="F12" s="70"/>
      <c r="G12" s="70"/>
      <c r="H12" s="81" t="s">
        <v>602</v>
      </c>
      <c r="I12" s="70"/>
      <c r="J12" s="70"/>
      <c r="K12" s="70"/>
      <c r="L12" s="70"/>
      <c r="M12" s="70"/>
      <c r="N12" s="81" t="s">
        <v>603</v>
      </c>
      <c r="O12" s="70">
        <f t="shared" si="0"/>
        <v>0</v>
      </c>
    </row>
    <row r="13" spans="1:15" ht="24" customHeight="1">
      <c r="A13" s="81" t="s">
        <v>604</v>
      </c>
      <c r="B13" s="70"/>
      <c r="C13" s="70"/>
      <c r="D13" s="70"/>
      <c r="E13" s="70"/>
      <c r="F13" s="70"/>
      <c r="G13" s="70"/>
      <c r="H13" s="81" t="s">
        <v>605</v>
      </c>
      <c r="I13" s="70"/>
      <c r="J13" s="70"/>
      <c r="K13" s="70"/>
      <c r="L13" s="70"/>
      <c r="M13" s="70"/>
      <c r="N13" s="81" t="s">
        <v>606</v>
      </c>
      <c r="O13" s="70">
        <f t="shared" si="0"/>
        <v>0</v>
      </c>
    </row>
    <row r="14" spans="1:15" ht="24" customHeight="1">
      <c r="A14" s="81" t="s">
        <v>473</v>
      </c>
      <c r="B14" s="70">
        <v>5190</v>
      </c>
      <c r="C14" s="80"/>
      <c r="D14" s="80"/>
      <c r="E14" s="80"/>
      <c r="F14" s="80"/>
      <c r="G14" s="70">
        <v>99000</v>
      </c>
      <c r="H14" s="81" t="s">
        <v>261</v>
      </c>
      <c r="I14" s="70">
        <v>104190</v>
      </c>
      <c r="J14" s="70"/>
      <c r="K14" s="70"/>
      <c r="L14" s="70"/>
      <c r="M14" s="70"/>
      <c r="N14" s="81" t="s">
        <v>474</v>
      </c>
      <c r="O14" s="70">
        <f t="shared" si="0"/>
        <v>0</v>
      </c>
    </row>
    <row r="15" spans="1:15" ht="24" customHeight="1">
      <c r="A15" s="81" t="s">
        <v>607</v>
      </c>
      <c r="B15" s="70"/>
      <c r="C15" s="70"/>
      <c r="D15" s="70"/>
      <c r="E15" s="70"/>
      <c r="F15" s="70"/>
      <c r="G15" s="70"/>
      <c r="H15" s="81" t="s">
        <v>608</v>
      </c>
      <c r="I15" s="70"/>
      <c r="J15" s="70"/>
      <c r="K15" s="70"/>
      <c r="L15" s="70"/>
      <c r="M15" s="70"/>
      <c r="N15" s="81" t="s">
        <v>609</v>
      </c>
      <c r="O15" s="70">
        <f t="shared" si="0"/>
        <v>0</v>
      </c>
    </row>
    <row r="16" spans="1:15" ht="24" customHeight="1">
      <c r="A16" s="81" t="s">
        <v>173</v>
      </c>
      <c r="B16" s="70"/>
      <c r="C16" s="70">
        <v>65</v>
      </c>
      <c r="D16" s="70"/>
      <c r="E16" s="70"/>
      <c r="F16" s="70"/>
      <c r="G16" s="70"/>
      <c r="H16" s="81" t="s">
        <v>262</v>
      </c>
      <c r="I16" s="70"/>
      <c r="J16" s="70">
        <v>65</v>
      </c>
      <c r="K16" s="70"/>
      <c r="L16" s="70"/>
      <c r="M16" s="70"/>
      <c r="N16" s="81" t="s">
        <v>475</v>
      </c>
      <c r="O16" s="70">
        <f t="shared" si="0"/>
        <v>0</v>
      </c>
    </row>
    <row r="17" spans="1:15" ht="24" customHeight="1">
      <c r="A17" s="81" t="s">
        <v>256</v>
      </c>
      <c r="B17" s="70">
        <v>481</v>
      </c>
      <c r="C17" s="70">
        <v>207</v>
      </c>
      <c r="D17" s="70"/>
      <c r="E17" s="70">
        <v>119</v>
      </c>
      <c r="F17" s="70"/>
      <c r="G17" s="70"/>
      <c r="H17" s="81" t="s">
        <v>264</v>
      </c>
      <c r="I17" s="70">
        <v>437</v>
      </c>
      <c r="J17" s="70"/>
      <c r="K17" s="70"/>
      <c r="L17" s="70">
        <v>226</v>
      </c>
      <c r="M17" s="70"/>
      <c r="N17" s="81" t="s">
        <v>477</v>
      </c>
      <c r="O17" s="70">
        <f t="shared" si="0"/>
        <v>144</v>
      </c>
    </row>
    <row r="18" spans="1:15" ht="24" customHeight="1">
      <c r="A18" s="81" t="s">
        <v>25</v>
      </c>
      <c r="B18" s="70">
        <v>4241</v>
      </c>
      <c r="C18" s="70">
        <v>3044</v>
      </c>
      <c r="D18" s="70"/>
      <c r="E18" s="70">
        <v>1233</v>
      </c>
      <c r="F18" s="70"/>
      <c r="G18" s="70"/>
      <c r="H18" s="81" t="s">
        <v>610</v>
      </c>
      <c r="I18" s="70">
        <v>824</v>
      </c>
      <c r="J18" s="70">
        <v>4530</v>
      </c>
      <c r="K18" s="70"/>
      <c r="L18" s="70">
        <v>1891</v>
      </c>
      <c r="M18" s="70"/>
      <c r="N18" s="81" t="s">
        <v>478</v>
      </c>
      <c r="O18" s="70">
        <f t="shared" si="0"/>
        <v>1273</v>
      </c>
    </row>
    <row r="19" spans="1:15" ht="24" customHeight="1">
      <c r="A19" s="81" t="s">
        <v>479</v>
      </c>
      <c r="B19" s="70">
        <v>455</v>
      </c>
      <c r="C19" s="70"/>
      <c r="D19" s="70"/>
      <c r="E19" s="70"/>
      <c r="F19" s="70"/>
      <c r="G19" s="70">
        <v>579000</v>
      </c>
      <c r="H19" s="81" t="s">
        <v>265</v>
      </c>
      <c r="I19" s="70">
        <v>47455</v>
      </c>
      <c r="J19" s="70"/>
      <c r="K19" s="70"/>
      <c r="L19" s="70"/>
      <c r="M19" s="70">
        <v>532000</v>
      </c>
      <c r="N19" s="81" t="s">
        <v>480</v>
      </c>
      <c r="O19" s="70">
        <f t="shared" si="0"/>
        <v>0</v>
      </c>
    </row>
    <row r="20" spans="1:15" ht="24" customHeight="1">
      <c r="A20" s="81" t="s">
        <v>743</v>
      </c>
      <c r="B20" s="70"/>
      <c r="C20" s="70"/>
      <c r="D20" s="70"/>
      <c r="E20" s="70"/>
      <c r="F20" s="70"/>
      <c r="G20" s="70"/>
      <c r="H20" s="81" t="s">
        <v>733</v>
      </c>
      <c r="I20" s="70"/>
      <c r="J20" s="70"/>
      <c r="K20" s="70"/>
      <c r="L20" s="70"/>
      <c r="M20" s="70"/>
      <c r="N20" s="81" t="s">
        <v>744</v>
      </c>
      <c r="O20" s="70">
        <f t="shared" si="0"/>
        <v>0</v>
      </c>
    </row>
    <row r="21" spans="1:15" s="124" customFormat="1" ht="24" customHeight="1">
      <c r="A21" s="81"/>
      <c r="B21" s="70"/>
      <c r="C21" s="70"/>
      <c r="D21" s="70"/>
      <c r="E21" s="70"/>
      <c r="F21" s="70"/>
      <c r="G21" s="70"/>
      <c r="H21" s="81"/>
      <c r="I21" s="70"/>
      <c r="J21" s="70"/>
      <c r="K21" s="70"/>
      <c r="L21" s="70"/>
      <c r="M21" s="70"/>
      <c r="N21" s="81"/>
      <c r="O21" s="70">
        <f t="shared" si="0"/>
        <v>0</v>
      </c>
    </row>
    <row r="22" spans="1:15" ht="24" customHeight="1">
      <c r="A22" s="23" t="s">
        <v>611</v>
      </c>
      <c r="B22" s="70">
        <f>SUM(B5:B20)</f>
        <v>10367</v>
      </c>
      <c r="C22" s="70">
        <f t="shared" ref="C22:M22" si="1">SUM(C5:C20)</f>
        <v>4450</v>
      </c>
      <c r="D22" s="70">
        <f t="shared" si="1"/>
        <v>10</v>
      </c>
      <c r="E22" s="70">
        <f t="shared" si="1"/>
        <v>1352</v>
      </c>
      <c r="F22" s="70">
        <f t="shared" si="1"/>
        <v>0</v>
      </c>
      <c r="G22" s="70">
        <f t="shared" si="1"/>
        <v>731000</v>
      </c>
      <c r="H22" s="23" t="s">
        <v>588</v>
      </c>
      <c r="I22" s="70">
        <f t="shared" si="1"/>
        <v>152906</v>
      </c>
      <c r="J22" s="70">
        <f t="shared" si="1"/>
        <v>5729</v>
      </c>
      <c r="K22" s="70">
        <f t="shared" si="1"/>
        <v>10</v>
      </c>
      <c r="L22" s="70">
        <f t="shared" si="1"/>
        <v>2117</v>
      </c>
      <c r="M22" s="70">
        <f t="shared" si="1"/>
        <v>585000</v>
      </c>
      <c r="N22" s="24" t="s">
        <v>612</v>
      </c>
      <c r="O22" s="70">
        <f>B22+C22+D22+E22+F22+G22-I22-J22-K22-L22-M22</f>
        <v>1417</v>
      </c>
    </row>
    <row r="23" spans="1: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</sheetData>
  <mergeCells count="3">
    <mergeCell ref="A1:O1"/>
    <mergeCell ref="A2:O2"/>
    <mergeCell ref="A3:O3"/>
  </mergeCells>
  <phoneticPr fontId="2" type="noConversion"/>
  <printOptions horizontalCentered="1"/>
  <pageMargins left="0.19685039370078741" right="0.19685039370078741" top="0.73406249999999995" bottom="0.87" header="0.47244094488188981" footer="0.42593750000000002"/>
  <pageSetup paperSize="9" scale="87" firstPageNumber="20" fitToHeight="100" orientation="landscape" useFirstPageNumber="1" r:id="rId1"/>
  <headerFooter alignWithMargins="0">
    <oddFooter>&amp;C‐ 50 ‐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4"/>
  <sheetViews>
    <sheetView showZeros="0" view="pageLayout" topLeftCell="A4" zoomScaleNormal="100" workbookViewId="0">
      <selection activeCell="K18" sqref="K18"/>
    </sheetView>
  </sheetViews>
  <sheetFormatPr defaultColWidth="9.125" defaultRowHeight="14.25"/>
  <cols>
    <col min="1" max="1" width="21.875" style="127" customWidth="1"/>
    <col min="2" max="2" width="7.125" style="124" customWidth="1"/>
    <col min="3" max="3" width="7.375" style="124" customWidth="1"/>
    <col min="4" max="4" width="6.375" style="124" customWidth="1"/>
    <col min="5" max="5" width="8.125" style="124" customWidth="1"/>
    <col min="6" max="6" width="6.625" style="124" customWidth="1"/>
    <col min="7" max="7" width="8.25" style="124" customWidth="1"/>
    <col min="8" max="8" width="21.75" style="124" customWidth="1"/>
    <col min="9" max="9" width="8.25" style="124" customWidth="1"/>
    <col min="10" max="10" width="7.375" style="124" customWidth="1"/>
    <col min="11" max="11" width="8.125" style="124" customWidth="1"/>
    <col min="12" max="12" width="6.625" style="124" customWidth="1"/>
    <col min="13" max="13" width="8.25" style="124" customWidth="1"/>
    <col min="14" max="14" width="21.75" style="124" customWidth="1"/>
    <col min="15" max="15" width="7.75" style="124" customWidth="1"/>
    <col min="16" max="16384" width="9.125" style="124"/>
  </cols>
  <sheetData>
    <row r="1" spans="1:15" ht="30.2" customHeight="1">
      <c r="A1" s="272" t="s">
        <v>856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 ht="17.100000000000001" customHeight="1">
      <c r="A2" s="237" t="s">
        <v>758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</row>
    <row r="3" spans="1:15" ht="17.100000000000001" customHeight="1">
      <c r="A3" s="247" t="s">
        <v>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 ht="33" customHeight="1">
      <c r="A4" s="125" t="s">
        <v>464</v>
      </c>
      <c r="B4" s="117" t="s">
        <v>27</v>
      </c>
      <c r="C4" s="117" t="s">
        <v>4</v>
      </c>
      <c r="D4" s="117" t="s">
        <v>189</v>
      </c>
      <c r="E4" s="117" t="s">
        <v>6</v>
      </c>
      <c r="F4" s="117" t="s">
        <v>745</v>
      </c>
      <c r="G4" s="117" t="s">
        <v>887</v>
      </c>
      <c r="H4" s="125" t="s">
        <v>465</v>
      </c>
      <c r="I4" s="117" t="s">
        <v>28</v>
      </c>
      <c r="J4" s="117" t="s">
        <v>197</v>
      </c>
      <c r="K4" s="117" t="s">
        <v>7</v>
      </c>
      <c r="L4" s="117" t="s">
        <v>239</v>
      </c>
      <c r="M4" s="117" t="s">
        <v>746</v>
      </c>
      <c r="N4" s="125" t="s">
        <v>466</v>
      </c>
      <c r="O4" s="117" t="s">
        <v>30</v>
      </c>
    </row>
    <row r="5" spans="1:15" ht="31.5" customHeight="1">
      <c r="A5" s="81" t="s">
        <v>597</v>
      </c>
      <c r="B5" s="70"/>
      <c r="C5" s="70"/>
      <c r="D5" s="70"/>
      <c r="E5" s="70"/>
      <c r="F5" s="70"/>
      <c r="G5" s="70"/>
      <c r="H5" s="81" t="s">
        <v>257</v>
      </c>
      <c r="I5" s="70"/>
      <c r="J5" s="70"/>
      <c r="K5" s="70"/>
      <c r="L5" s="70"/>
      <c r="M5" s="70"/>
      <c r="N5" s="81" t="s">
        <v>598</v>
      </c>
      <c r="O5" s="70">
        <f>SUM(B5:G5)-SUM(I5:M5)</f>
        <v>0</v>
      </c>
    </row>
    <row r="6" spans="1:15" ht="24" customHeight="1">
      <c r="A6" s="81" t="s">
        <v>31</v>
      </c>
      <c r="B6" s="70"/>
      <c r="C6" s="70"/>
      <c r="D6" s="70"/>
      <c r="E6" s="70"/>
      <c r="F6" s="70"/>
      <c r="G6" s="70"/>
      <c r="H6" s="81" t="s">
        <v>263</v>
      </c>
      <c r="I6" s="70"/>
      <c r="J6" s="70"/>
      <c r="K6" s="70"/>
      <c r="L6" s="70"/>
      <c r="M6" s="70"/>
      <c r="N6" s="81" t="s">
        <v>476</v>
      </c>
      <c r="O6" s="70">
        <f t="shared" ref="O6:O21" si="0">SUM(B6:G6)-SUM(I6:M6)</f>
        <v>0</v>
      </c>
    </row>
    <row r="7" spans="1:15" ht="27.75" customHeight="1">
      <c r="A7" s="81" t="s">
        <v>32</v>
      </c>
      <c r="B7" s="70"/>
      <c r="C7" s="70"/>
      <c r="D7" s="70"/>
      <c r="E7" s="70"/>
      <c r="F7" s="70"/>
      <c r="G7" s="70"/>
      <c r="H7" s="81" t="s">
        <v>258</v>
      </c>
      <c r="I7" s="70"/>
      <c r="J7" s="70"/>
      <c r="K7" s="70"/>
      <c r="L7" s="70"/>
      <c r="M7" s="70"/>
      <c r="N7" s="81" t="s">
        <v>467</v>
      </c>
      <c r="O7" s="70">
        <f t="shared" si="0"/>
        <v>0</v>
      </c>
    </row>
    <row r="8" spans="1:15" ht="24" customHeight="1">
      <c r="A8" s="81" t="s">
        <v>468</v>
      </c>
      <c r="B8" s="70"/>
      <c r="C8" s="70"/>
      <c r="D8" s="70"/>
      <c r="E8" s="70"/>
      <c r="F8" s="70"/>
      <c r="G8" s="70"/>
      <c r="H8" s="81" t="s">
        <v>469</v>
      </c>
      <c r="I8" s="70"/>
      <c r="J8" s="70"/>
      <c r="K8" s="70"/>
      <c r="L8" s="70"/>
      <c r="M8" s="70"/>
      <c r="N8" s="81" t="s">
        <v>470</v>
      </c>
      <c r="O8" s="70">
        <f t="shared" si="0"/>
        <v>0</v>
      </c>
    </row>
    <row r="9" spans="1:15" ht="24" customHeight="1">
      <c r="A9" s="81" t="s">
        <v>471</v>
      </c>
      <c r="B9" s="70">
        <v>51367</v>
      </c>
      <c r="C9" s="70"/>
      <c r="D9" s="70"/>
      <c r="E9" s="70">
        <v>430</v>
      </c>
      <c r="F9" s="70"/>
      <c r="G9" s="70"/>
      <c r="H9" s="81" t="s">
        <v>259</v>
      </c>
      <c r="I9" s="70">
        <v>44108</v>
      </c>
      <c r="J9" s="70"/>
      <c r="K9" s="70"/>
      <c r="L9" s="70">
        <v>6023</v>
      </c>
      <c r="M9" s="70"/>
      <c r="N9" s="81" t="s">
        <v>472</v>
      </c>
      <c r="O9" s="70">
        <f t="shared" si="0"/>
        <v>1666</v>
      </c>
    </row>
    <row r="10" spans="1:15" ht="24" customHeight="1">
      <c r="A10" s="81" t="s">
        <v>599</v>
      </c>
      <c r="B10" s="70">
        <v>116</v>
      </c>
      <c r="C10" s="70"/>
      <c r="D10" s="70"/>
      <c r="E10" s="70">
        <v>110</v>
      </c>
      <c r="F10" s="70"/>
      <c r="G10" s="70"/>
      <c r="H10" s="81" t="s">
        <v>260</v>
      </c>
      <c r="I10" s="70"/>
      <c r="J10" s="70"/>
      <c r="K10" s="70">
        <v>86</v>
      </c>
      <c r="L10" s="70"/>
      <c r="M10" s="70"/>
      <c r="N10" s="81" t="s">
        <v>600</v>
      </c>
      <c r="O10" s="70">
        <f t="shared" si="0"/>
        <v>140</v>
      </c>
    </row>
    <row r="11" spans="1:15" ht="24" customHeight="1">
      <c r="A11" s="81" t="s">
        <v>747</v>
      </c>
      <c r="B11" s="70">
        <v>255</v>
      </c>
      <c r="C11" s="70"/>
      <c r="D11" s="70"/>
      <c r="E11" s="70">
        <v>52</v>
      </c>
      <c r="F11" s="70"/>
      <c r="G11" s="70"/>
      <c r="H11" s="81" t="s">
        <v>748</v>
      </c>
      <c r="I11" s="70"/>
      <c r="J11" s="70"/>
      <c r="K11" s="70">
        <v>231</v>
      </c>
      <c r="L11" s="70"/>
      <c r="M11" s="70"/>
      <c r="N11" s="81" t="s">
        <v>749</v>
      </c>
      <c r="O11" s="70">
        <f t="shared" si="0"/>
        <v>76</v>
      </c>
    </row>
    <row r="12" spans="1:15" ht="24" customHeight="1">
      <c r="A12" s="81" t="s">
        <v>601</v>
      </c>
      <c r="B12" s="70"/>
      <c r="C12" s="70"/>
      <c r="D12" s="70"/>
      <c r="E12" s="70"/>
      <c r="F12" s="70"/>
      <c r="G12" s="70"/>
      <c r="H12" s="81" t="s">
        <v>602</v>
      </c>
      <c r="I12" s="70"/>
      <c r="J12" s="70"/>
      <c r="K12" s="70"/>
      <c r="L12" s="70"/>
      <c r="M12" s="70"/>
      <c r="N12" s="81" t="s">
        <v>603</v>
      </c>
      <c r="O12" s="70">
        <f t="shared" si="0"/>
        <v>0</v>
      </c>
    </row>
    <row r="13" spans="1:15" ht="27.75" customHeight="1">
      <c r="A13" s="81" t="s">
        <v>604</v>
      </c>
      <c r="B13" s="70"/>
      <c r="C13" s="70"/>
      <c r="D13" s="70"/>
      <c r="E13" s="70"/>
      <c r="F13" s="70"/>
      <c r="G13" s="70"/>
      <c r="H13" s="81" t="s">
        <v>605</v>
      </c>
      <c r="I13" s="70"/>
      <c r="J13" s="70"/>
      <c r="K13" s="70"/>
      <c r="L13" s="70"/>
      <c r="M13" s="70"/>
      <c r="N13" s="81" t="s">
        <v>606</v>
      </c>
      <c r="O13" s="70">
        <f t="shared" si="0"/>
        <v>0</v>
      </c>
    </row>
    <row r="14" spans="1:15" ht="24" customHeight="1">
      <c r="A14" s="81" t="s">
        <v>473</v>
      </c>
      <c r="B14" s="70"/>
      <c r="C14" s="80"/>
      <c r="D14" s="80"/>
      <c r="E14" s="80"/>
      <c r="F14" s="80"/>
      <c r="G14" s="70"/>
      <c r="H14" s="81" t="s">
        <v>261</v>
      </c>
      <c r="I14" s="70"/>
      <c r="J14" s="70"/>
      <c r="K14" s="70"/>
      <c r="L14" s="70"/>
      <c r="M14" s="70"/>
      <c r="N14" s="81" t="s">
        <v>474</v>
      </c>
      <c r="O14" s="70">
        <f t="shared" si="0"/>
        <v>0</v>
      </c>
    </row>
    <row r="15" spans="1:15" ht="24" customHeight="1">
      <c r="A15" s="81" t="s">
        <v>607</v>
      </c>
      <c r="B15" s="70"/>
      <c r="C15" s="70"/>
      <c r="D15" s="70"/>
      <c r="E15" s="70"/>
      <c r="F15" s="70"/>
      <c r="G15" s="70"/>
      <c r="H15" s="81" t="s">
        <v>608</v>
      </c>
      <c r="I15" s="70"/>
      <c r="J15" s="70"/>
      <c r="K15" s="70"/>
      <c r="L15" s="70"/>
      <c r="M15" s="70"/>
      <c r="N15" s="81" t="s">
        <v>609</v>
      </c>
      <c r="O15" s="70">
        <f t="shared" si="0"/>
        <v>0</v>
      </c>
    </row>
    <row r="16" spans="1:15" ht="24" customHeight="1">
      <c r="A16" s="81" t="s">
        <v>173</v>
      </c>
      <c r="B16" s="70"/>
      <c r="C16" s="70"/>
      <c r="D16" s="70"/>
      <c r="E16" s="70"/>
      <c r="F16" s="70"/>
      <c r="G16" s="70"/>
      <c r="H16" s="81" t="s">
        <v>262</v>
      </c>
      <c r="I16" s="70"/>
      <c r="J16" s="70"/>
      <c r="K16" s="70"/>
      <c r="L16" s="70"/>
      <c r="M16" s="70"/>
      <c r="N16" s="81" t="s">
        <v>475</v>
      </c>
      <c r="O16" s="70">
        <f t="shared" si="0"/>
        <v>0</v>
      </c>
    </row>
    <row r="17" spans="1:15" ht="31.5" customHeight="1">
      <c r="A17" s="81" t="s">
        <v>256</v>
      </c>
      <c r="B17" s="70"/>
      <c r="C17" s="70"/>
      <c r="D17" s="70"/>
      <c r="E17" s="70"/>
      <c r="F17" s="70"/>
      <c r="G17" s="70"/>
      <c r="H17" s="81" t="s">
        <v>264</v>
      </c>
      <c r="I17" s="70"/>
      <c r="J17" s="70"/>
      <c r="K17" s="70"/>
      <c r="L17" s="70"/>
      <c r="M17" s="70"/>
      <c r="N17" s="81" t="s">
        <v>477</v>
      </c>
      <c r="O17" s="70">
        <f t="shared" si="0"/>
        <v>0</v>
      </c>
    </row>
    <row r="18" spans="1:15" ht="24" customHeight="1">
      <c r="A18" s="81" t="s">
        <v>25</v>
      </c>
      <c r="B18" s="70"/>
      <c r="C18" s="70"/>
      <c r="D18" s="70"/>
      <c r="E18" s="70"/>
      <c r="F18" s="70"/>
      <c r="G18" s="70"/>
      <c r="H18" s="81" t="s">
        <v>610</v>
      </c>
      <c r="I18" s="70"/>
      <c r="J18" s="70"/>
      <c r="K18" s="70"/>
      <c r="L18" s="70"/>
      <c r="M18" s="70"/>
      <c r="N18" s="81" t="s">
        <v>478</v>
      </c>
      <c r="O18" s="70">
        <f t="shared" si="0"/>
        <v>0</v>
      </c>
    </row>
    <row r="19" spans="1:15" ht="24" customHeight="1">
      <c r="A19" s="81" t="s">
        <v>479</v>
      </c>
      <c r="B19" s="70">
        <v>764</v>
      </c>
      <c r="C19" s="70"/>
      <c r="D19" s="70"/>
      <c r="E19" s="70">
        <v>3</v>
      </c>
      <c r="F19" s="70"/>
      <c r="G19" s="70">
        <v>10000</v>
      </c>
      <c r="H19" s="81" t="s">
        <v>265</v>
      </c>
      <c r="I19" s="70">
        <v>10741</v>
      </c>
      <c r="J19" s="70"/>
      <c r="K19" s="70"/>
      <c r="L19" s="70"/>
      <c r="M19" s="70"/>
      <c r="N19" s="81" t="s">
        <v>480</v>
      </c>
      <c r="O19" s="70">
        <f t="shared" si="0"/>
        <v>26</v>
      </c>
    </row>
    <row r="20" spans="1:15" ht="24" customHeight="1">
      <c r="A20" s="81" t="s">
        <v>743</v>
      </c>
      <c r="B20" s="70"/>
      <c r="C20" s="70"/>
      <c r="D20" s="70"/>
      <c r="E20" s="70"/>
      <c r="F20" s="70"/>
      <c r="G20" s="70"/>
      <c r="H20" s="81" t="s">
        <v>760</v>
      </c>
      <c r="I20" s="70"/>
      <c r="J20" s="70"/>
      <c r="K20" s="70"/>
      <c r="L20" s="70"/>
      <c r="M20" s="70"/>
      <c r="N20" s="81" t="s">
        <v>761</v>
      </c>
      <c r="O20" s="70">
        <f t="shared" si="0"/>
        <v>0</v>
      </c>
    </row>
    <row r="21" spans="1:15" ht="22.5" customHeight="1">
      <c r="A21" s="81"/>
      <c r="B21" s="70"/>
      <c r="C21" s="70"/>
      <c r="D21" s="70"/>
      <c r="E21" s="70"/>
      <c r="F21" s="70"/>
      <c r="G21" s="70"/>
      <c r="H21" s="81"/>
      <c r="I21" s="70"/>
      <c r="J21" s="70"/>
      <c r="K21" s="70"/>
      <c r="L21" s="70"/>
      <c r="M21" s="70"/>
      <c r="N21" s="81"/>
      <c r="O21" s="70">
        <f t="shared" si="0"/>
        <v>0</v>
      </c>
    </row>
    <row r="22" spans="1:15" ht="19.5" customHeight="1">
      <c r="A22" s="23" t="s">
        <v>611</v>
      </c>
      <c r="B22" s="70">
        <f>SUM(B5:B21)</f>
        <v>52502</v>
      </c>
      <c r="C22" s="70"/>
      <c r="D22" s="70"/>
      <c r="E22" s="70">
        <f>SUM(E5:E21)</f>
        <v>595</v>
      </c>
      <c r="F22" s="70"/>
      <c r="G22" s="70">
        <f>SUM(G5:G21)</f>
        <v>10000</v>
      </c>
      <c r="H22" s="23" t="s">
        <v>588</v>
      </c>
      <c r="I22" s="70">
        <f>SUM(I5:I21)</f>
        <v>54849</v>
      </c>
      <c r="J22" s="70"/>
      <c r="K22" s="70">
        <f>SUM(K5:K21)</f>
        <v>317</v>
      </c>
      <c r="L22" s="70"/>
      <c r="M22" s="70"/>
      <c r="N22" s="24" t="s">
        <v>612</v>
      </c>
      <c r="O22" s="70">
        <f>SUM(O5:O21)</f>
        <v>1908</v>
      </c>
    </row>
    <row r="23" spans="1: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</row>
  </sheetData>
  <mergeCells count="3">
    <mergeCell ref="A1:O1"/>
    <mergeCell ref="A2:O2"/>
    <mergeCell ref="A3:O3"/>
  </mergeCells>
  <phoneticPr fontId="2" type="noConversion"/>
  <pageMargins left="0.69930555555555596" right="0.69930555555555596" top="0.75" bottom="0.75" header="0.3" footer="0.3"/>
  <pageSetup paperSize="9" scale="79" orientation="landscape" r:id="rId1"/>
  <headerFooter>
    <oddFooter>&amp;C‐ 51 ‐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2"/>
  <sheetViews>
    <sheetView showZeros="0" view="pageLayout" topLeftCell="A4" zoomScaleNormal="100" workbookViewId="0">
      <selection activeCell="H17" sqref="H17"/>
    </sheetView>
  </sheetViews>
  <sheetFormatPr defaultColWidth="9.125" defaultRowHeight="14.25"/>
  <cols>
    <col min="1" max="1" width="21.75" style="127" customWidth="1"/>
    <col min="2" max="2" width="7.125" style="124" customWidth="1"/>
    <col min="3" max="3" width="7.375" style="124" customWidth="1"/>
    <col min="4" max="4" width="6.375" style="124" customWidth="1"/>
    <col min="5" max="5" width="8.125" style="124" customWidth="1"/>
    <col min="6" max="6" width="6.625" style="124" customWidth="1"/>
    <col min="7" max="7" width="8.25" style="124" customWidth="1"/>
    <col min="8" max="8" width="21.75" style="124" customWidth="1"/>
    <col min="9" max="9" width="8.25" style="124" customWidth="1"/>
    <col min="10" max="10" width="7.375" style="124" customWidth="1"/>
    <col min="11" max="11" width="8.125" style="124" customWidth="1"/>
    <col min="12" max="12" width="6.625" style="124" customWidth="1"/>
    <col min="13" max="13" width="8.25" style="124" customWidth="1"/>
    <col min="14" max="14" width="21.75" style="124" customWidth="1"/>
    <col min="15" max="15" width="7.75" style="124" customWidth="1"/>
    <col min="16" max="16384" width="9.125" style="124"/>
  </cols>
  <sheetData>
    <row r="1" spans="1:15" ht="30.2" customHeight="1">
      <c r="A1" s="272" t="s">
        <v>857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 ht="17.100000000000001" customHeight="1">
      <c r="A2" s="237" t="s">
        <v>757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</row>
    <row r="3" spans="1:15" ht="17.100000000000001" customHeight="1">
      <c r="A3" s="247" t="s">
        <v>3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</row>
    <row r="4" spans="1:15" ht="41.25" customHeight="1">
      <c r="A4" s="128" t="s">
        <v>464</v>
      </c>
      <c r="B4" s="130" t="s">
        <v>27</v>
      </c>
      <c r="C4" s="130" t="s">
        <v>4</v>
      </c>
      <c r="D4" s="130" t="s">
        <v>189</v>
      </c>
      <c r="E4" s="130" t="s">
        <v>6</v>
      </c>
      <c r="F4" s="130" t="s">
        <v>745</v>
      </c>
      <c r="G4" s="130" t="s">
        <v>887</v>
      </c>
      <c r="H4" s="128" t="s">
        <v>465</v>
      </c>
      <c r="I4" s="130" t="s">
        <v>28</v>
      </c>
      <c r="J4" s="130" t="s">
        <v>197</v>
      </c>
      <c r="K4" s="130" t="s">
        <v>7</v>
      </c>
      <c r="L4" s="130" t="s">
        <v>239</v>
      </c>
      <c r="M4" s="130" t="s">
        <v>746</v>
      </c>
      <c r="N4" s="128" t="s">
        <v>466</v>
      </c>
      <c r="O4" s="130" t="s">
        <v>30</v>
      </c>
    </row>
    <row r="5" spans="1:15" ht="24" customHeight="1">
      <c r="A5" s="81" t="s">
        <v>597</v>
      </c>
      <c r="B5" s="70"/>
      <c r="C5" s="70"/>
      <c r="D5" s="70"/>
      <c r="E5" s="70"/>
      <c r="F5" s="70"/>
      <c r="G5" s="70"/>
      <c r="H5" s="81" t="s">
        <v>257</v>
      </c>
      <c r="I5" s="70"/>
      <c r="J5" s="70"/>
      <c r="K5" s="70"/>
      <c r="L5" s="70"/>
      <c r="M5" s="70"/>
      <c r="N5" s="81" t="s">
        <v>598</v>
      </c>
      <c r="O5" s="70">
        <f>SUM(B5:G5)-SUM(I5:M5)</f>
        <v>0</v>
      </c>
    </row>
    <row r="6" spans="1:15" ht="24" customHeight="1">
      <c r="A6" s="81" t="s">
        <v>31</v>
      </c>
      <c r="B6" s="70"/>
      <c r="C6" s="70"/>
      <c r="D6" s="70"/>
      <c r="E6" s="70"/>
      <c r="F6" s="70"/>
      <c r="G6" s="70"/>
      <c r="H6" s="81" t="s">
        <v>263</v>
      </c>
      <c r="I6" s="70"/>
      <c r="J6" s="70"/>
      <c r="K6" s="70"/>
      <c r="L6" s="70"/>
      <c r="M6" s="70"/>
      <c r="N6" s="81" t="s">
        <v>476</v>
      </c>
      <c r="O6" s="70">
        <f t="shared" ref="O6:O19" si="0">SUM(B6:G6)-SUM(I6:M6)</f>
        <v>0</v>
      </c>
    </row>
    <row r="7" spans="1:15" ht="24" customHeight="1">
      <c r="A7" s="81" t="s">
        <v>32</v>
      </c>
      <c r="B7" s="70"/>
      <c r="C7" s="70"/>
      <c r="D7" s="70"/>
      <c r="E7" s="70"/>
      <c r="F7" s="70"/>
      <c r="G7" s="70"/>
      <c r="H7" s="81" t="s">
        <v>258</v>
      </c>
      <c r="I7" s="70"/>
      <c r="J7" s="70"/>
      <c r="K7" s="70"/>
      <c r="L7" s="70"/>
      <c r="M7" s="70"/>
      <c r="N7" s="81" t="s">
        <v>467</v>
      </c>
      <c r="O7" s="70">
        <f t="shared" si="0"/>
        <v>0</v>
      </c>
    </row>
    <row r="8" spans="1:15" ht="24" customHeight="1">
      <c r="A8" s="81" t="s">
        <v>468</v>
      </c>
      <c r="B8" s="70"/>
      <c r="C8" s="70"/>
      <c r="D8" s="70"/>
      <c r="E8" s="70"/>
      <c r="F8" s="70"/>
      <c r="G8" s="70"/>
      <c r="H8" s="81" t="s">
        <v>469</v>
      </c>
      <c r="I8" s="70"/>
      <c r="J8" s="70"/>
      <c r="K8" s="70"/>
      <c r="L8" s="70"/>
      <c r="M8" s="70"/>
      <c r="N8" s="81" t="s">
        <v>470</v>
      </c>
      <c r="O8" s="70">
        <f t="shared" si="0"/>
        <v>0</v>
      </c>
    </row>
    <row r="9" spans="1:15" ht="24" customHeight="1">
      <c r="A9" s="81" t="s">
        <v>471</v>
      </c>
      <c r="B9" s="70">
        <v>10033</v>
      </c>
      <c r="C9" s="70"/>
      <c r="D9" s="70"/>
      <c r="E9" s="70">
        <v>13</v>
      </c>
      <c r="F9" s="70"/>
      <c r="G9" s="70"/>
      <c r="H9" s="81" t="s">
        <v>259</v>
      </c>
      <c r="I9" s="70">
        <v>7840</v>
      </c>
      <c r="J9" s="70"/>
      <c r="K9" s="70"/>
      <c r="L9" s="70">
        <v>1600</v>
      </c>
      <c r="M9" s="70"/>
      <c r="N9" s="81" t="s">
        <v>472</v>
      </c>
      <c r="O9" s="70">
        <f t="shared" si="0"/>
        <v>606</v>
      </c>
    </row>
    <row r="10" spans="1:15" ht="24" customHeight="1">
      <c r="A10" s="81" t="s">
        <v>599</v>
      </c>
      <c r="B10" s="70">
        <v>807</v>
      </c>
      <c r="C10" s="70"/>
      <c r="D10" s="70"/>
      <c r="E10" s="70">
        <v>1651</v>
      </c>
      <c r="F10" s="70"/>
      <c r="G10" s="70"/>
      <c r="H10" s="81" t="s">
        <v>260</v>
      </c>
      <c r="I10" s="70"/>
      <c r="J10" s="70"/>
      <c r="K10" s="70"/>
      <c r="L10" s="70"/>
      <c r="M10" s="70"/>
      <c r="N10" s="81" t="s">
        <v>600</v>
      </c>
      <c r="O10" s="70">
        <f t="shared" si="0"/>
        <v>2458</v>
      </c>
    </row>
    <row r="11" spans="1:15" ht="24" customHeight="1">
      <c r="A11" s="81" t="s">
        <v>601</v>
      </c>
      <c r="B11" s="70"/>
      <c r="C11" s="70"/>
      <c r="D11" s="70"/>
      <c r="E11" s="70"/>
      <c r="F11" s="70"/>
      <c r="G11" s="70"/>
      <c r="H11" s="81" t="s">
        <v>602</v>
      </c>
      <c r="I11" s="70"/>
      <c r="J11" s="70"/>
      <c r="K11" s="70"/>
      <c r="L11" s="70"/>
      <c r="M11" s="70"/>
      <c r="N11" s="81" t="s">
        <v>603</v>
      </c>
      <c r="O11" s="70">
        <f t="shared" si="0"/>
        <v>0</v>
      </c>
    </row>
    <row r="12" spans="1:15" ht="24" customHeight="1">
      <c r="A12" s="81" t="s">
        <v>604</v>
      </c>
      <c r="B12" s="70"/>
      <c r="C12" s="70"/>
      <c r="D12" s="70"/>
      <c r="E12" s="70"/>
      <c r="F12" s="70"/>
      <c r="G12" s="70"/>
      <c r="H12" s="81" t="s">
        <v>605</v>
      </c>
      <c r="I12" s="70"/>
      <c r="J12" s="70"/>
      <c r="K12" s="70"/>
      <c r="L12" s="70"/>
      <c r="M12" s="70"/>
      <c r="N12" s="81" t="s">
        <v>606</v>
      </c>
      <c r="O12" s="70">
        <f t="shared" si="0"/>
        <v>0</v>
      </c>
    </row>
    <row r="13" spans="1:15" ht="24" customHeight="1">
      <c r="A13" s="81" t="s">
        <v>473</v>
      </c>
      <c r="B13" s="70"/>
      <c r="C13" s="80"/>
      <c r="D13" s="80"/>
      <c r="E13" s="80"/>
      <c r="F13" s="80"/>
      <c r="G13" s="70"/>
      <c r="H13" s="81" t="s">
        <v>261</v>
      </c>
      <c r="I13" s="70"/>
      <c r="J13" s="70"/>
      <c r="K13" s="70"/>
      <c r="L13" s="70"/>
      <c r="M13" s="70"/>
      <c r="N13" s="81" t="s">
        <v>474</v>
      </c>
      <c r="O13" s="70">
        <f t="shared" si="0"/>
        <v>0</v>
      </c>
    </row>
    <row r="14" spans="1:15" ht="24" customHeight="1">
      <c r="A14" s="81" t="s">
        <v>607</v>
      </c>
      <c r="B14" s="70"/>
      <c r="C14" s="70"/>
      <c r="D14" s="70"/>
      <c r="E14" s="70"/>
      <c r="F14" s="70"/>
      <c r="G14" s="70"/>
      <c r="H14" s="81" t="s">
        <v>608</v>
      </c>
      <c r="I14" s="70"/>
      <c r="J14" s="70"/>
      <c r="K14" s="70"/>
      <c r="L14" s="70"/>
      <c r="M14" s="70"/>
      <c r="N14" s="81" t="s">
        <v>609</v>
      </c>
      <c r="O14" s="70">
        <f t="shared" si="0"/>
        <v>0</v>
      </c>
    </row>
    <row r="15" spans="1:15" ht="24" customHeight="1">
      <c r="A15" s="81" t="s">
        <v>173</v>
      </c>
      <c r="B15" s="70"/>
      <c r="C15" s="70"/>
      <c r="D15" s="70"/>
      <c r="E15" s="70"/>
      <c r="F15" s="70"/>
      <c r="G15" s="70"/>
      <c r="H15" s="81" t="s">
        <v>262</v>
      </c>
      <c r="I15" s="70"/>
      <c r="J15" s="70"/>
      <c r="K15" s="70"/>
      <c r="L15" s="70"/>
      <c r="M15" s="70"/>
      <c r="N15" s="81" t="s">
        <v>475</v>
      </c>
      <c r="O15" s="70">
        <f t="shared" si="0"/>
        <v>0</v>
      </c>
    </row>
    <row r="16" spans="1:15" ht="24" customHeight="1">
      <c r="A16" s="81" t="s">
        <v>256</v>
      </c>
      <c r="B16" s="70"/>
      <c r="C16" s="70"/>
      <c r="D16" s="70"/>
      <c r="E16" s="70"/>
      <c r="F16" s="70"/>
      <c r="G16" s="70"/>
      <c r="H16" s="81" t="s">
        <v>264</v>
      </c>
      <c r="I16" s="70"/>
      <c r="J16" s="70"/>
      <c r="K16" s="70"/>
      <c r="L16" s="70"/>
      <c r="M16" s="70"/>
      <c r="N16" s="81" t="s">
        <v>477</v>
      </c>
      <c r="O16" s="70">
        <f t="shared" si="0"/>
        <v>0</v>
      </c>
    </row>
    <row r="17" spans="1:15" ht="24" customHeight="1">
      <c r="A17" s="81" t="s">
        <v>25</v>
      </c>
      <c r="B17" s="70"/>
      <c r="C17" s="70"/>
      <c r="D17" s="70"/>
      <c r="E17" s="70"/>
      <c r="F17" s="70"/>
      <c r="G17" s="70"/>
      <c r="H17" s="81" t="s">
        <v>610</v>
      </c>
      <c r="I17" s="70"/>
      <c r="J17" s="70"/>
      <c r="K17" s="70"/>
      <c r="L17" s="70"/>
      <c r="M17" s="70"/>
      <c r="N17" s="81" t="s">
        <v>478</v>
      </c>
      <c r="O17" s="70">
        <f t="shared" si="0"/>
        <v>0</v>
      </c>
    </row>
    <row r="18" spans="1:15" ht="24" customHeight="1">
      <c r="A18" s="81" t="s">
        <v>479</v>
      </c>
      <c r="B18" s="70">
        <v>4652</v>
      </c>
      <c r="C18" s="70"/>
      <c r="D18" s="70"/>
      <c r="E18" s="70"/>
      <c r="F18" s="70"/>
      <c r="G18" s="70">
        <v>65000</v>
      </c>
      <c r="H18" s="81" t="s">
        <v>265</v>
      </c>
      <c r="I18" s="70">
        <v>69652</v>
      </c>
      <c r="J18" s="70"/>
      <c r="K18" s="70"/>
      <c r="L18" s="70"/>
      <c r="M18" s="70"/>
      <c r="N18" s="81" t="s">
        <v>480</v>
      </c>
      <c r="O18" s="70">
        <f t="shared" si="0"/>
        <v>0</v>
      </c>
    </row>
    <row r="19" spans="1:15" ht="24" customHeight="1">
      <c r="A19" s="81" t="s">
        <v>743</v>
      </c>
      <c r="B19" s="70"/>
      <c r="C19" s="70"/>
      <c r="D19" s="70"/>
      <c r="E19" s="70"/>
      <c r="F19" s="70"/>
      <c r="G19" s="70"/>
      <c r="H19" s="81" t="s">
        <v>760</v>
      </c>
      <c r="I19" s="70"/>
      <c r="J19" s="70"/>
      <c r="K19" s="70"/>
      <c r="L19" s="70"/>
      <c r="M19" s="70"/>
      <c r="N19" s="81" t="s">
        <v>761</v>
      </c>
      <c r="O19" s="70">
        <f t="shared" si="0"/>
        <v>0</v>
      </c>
    </row>
    <row r="20" spans="1:15" ht="23.25" customHeight="1">
      <c r="A20" s="81"/>
      <c r="B20" s="70"/>
      <c r="C20" s="70"/>
      <c r="D20" s="70"/>
      <c r="E20" s="70"/>
      <c r="F20" s="70"/>
      <c r="G20" s="70"/>
      <c r="H20" s="81"/>
      <c r="I20" s="70"/>
      <c r="J20" s="70"/>
      <c r="K20" s="70"/>
      <c r="L20" s="70"/>
      <c r="M20" s="70"/>
      <c r="N20" s="81"/>
      <c r="O20" s="70"/>
    </row>
    <row r="21" spans="1:15" ht="27" customHeight="1">
      <c r="A21" s="23" t="s">
        <v>611</v>
      </c>
      <c r="B21" s="70">
        <f>SUM(B4:B20)</f>
        <v>15492</v>
      </c>
      <c r="C21" s="70"/>
      <c r="D21" s="70"/>
      <c r="E21" s="70">
        <f>SUM(E4:E20)</f>
        <v>1664</v>
      </c>
      <c r="F21" s="70"/>
      <c r="G21" s="70">
        <f>SUM(G4:G20)</f>
        <v>65000</v>
      </c>
      <c r="H21" s="23" t="s">
        <v>588</v>
      </c>
      <c r="I21" s="70">
        <f>SUM(I4:I20)</f>
        <v>77492</v>
      </c>
      <c r="J21" s="70"/>
      <c r="K21" s="70">
        <f>SUM(K4:K20)</f>
        <v>0</v>
      </c>
      <c r="L21" s="70"/>
      <c r="M21" s="70"/>
      <c r="N21" s="24" t="s">
        <v>612</v>
      </c>
      <c r="O21" s="70">
        <f>SUM(O4:O20)</f>
        <v>3064</v>
      </c>
    </row>
    <row r="22" spans="1:1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</sheetData>
  <mergeCells count="3">
    <mergeCell ref="A1:O1"/>
    <mergeCell ref="A2:O2"/>
    <mergeCell ref="A3:O3"/>
  </mergeCells>
  <phoneticPr fontId="2" type="noConversion"/>
  <pageMargins left="0.7" right="0.7" top="0.75" bottom="0.75" header="0.3" footer="0.3"/>
  <pageSetup paperSize="9" scale="79" orientation="landscape" r:id="rId1"/>
  <headerFooter>
    <oddFooter xml:space="preserve">&amp;C‐ 52 ‐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13"/>
  <dimension ref="A1:AD19"/>
  <sheetViews>
    <sheetView showGridLines="0" showZeros="0" view="pageLayout" topLeftCell="F4" zoomScaleNormal="100" zoomScaleSheetLayoutView="100" workbookViewId="0">
      <selection activeCell="T17" sqref="T17"/>
    </sheetView>
  </sheetViews>
  <sheetFormatPr defaultColWidth="9.125" defaultRowHeight="14.25"/>
  <cols>
    <col min="1" max="1" width="23" style="34" customWidth="1"/>
    <col min="2" max="13" width="8.875" style="34" customWidth="1"/>
    <col min="14" max="14" width="29.5" style="34" customWidth="1"/>
    <col min="15" max="26" width="8.375" style="34" customWidth="1"/>
    <col min="27" max="29" width="0" style="34" hidden="1" customWidth="1"/>
    <col min="30" max="16384" width="9.125" style="35"/>
  </cols>
  <sheetData>
    <row r="1" spans="1:30" s="27" customFormat="1" ht="33.75" customHeight="1">
      <c r="A1" s="273" t="s">
        <v>858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 t="s">
        <v>858</v>
      </c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A1" s="273"/>
      <c r="AB1" s="273"/>
      <c r="AC1" s="273"/>
      <c r="AD1" s="273"/>
    </row>
    <row r="2" spans="1:30" s="27" customFormat="1" ht="17.100000000000001" customHeight="1">
      <c r="A2" s="161"/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 t="s">
        <v>719</v>
      </c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 t="s">
        <v>719</v>
      </c>
    </row>
    <row r="3" spans="1:30" s="27" customFormat="1" ht="17.100000000000001" customHeigh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 t="s">
        <v>3</v>
      </c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 t="s">
        <v>3</v>
      </c>
    </row>
    <row r="4" spans="1:30" s="27" customFormat="1" ht="27" customHeight="1">
      <c r="A4" s="274" t="s">
        <v>0</v>
      </c>
      <c r="B4" s="276" t="s">
        <v>720</v>
      </c>
      <c r="C4" s="277"/>
      <c r="D4" s="278"/>
      <c r="E4" s="276" t="s">
        <v>721</v>
      </c>
      <c r="F4" s="277"/>
      <c r="G4" s="278"/>
      <c r="H4" s="276" t="s">
        <v>722</v>
      </c>
      <c r="I4" s="277"/>
      <c r="J4" s="278"/>
      <c r="K4" s="276" t="s">
        <v>723</v>
      </c>
      <c r="L4" s="277"/>
      <c r="M4" s="278"/>
      <c r="N4" s="279" t="s">
        <v>0</v>
      </c>
      <c r="O4" s="276" t="s">
        <v>720</v>
      </c>
      <c r="P4" s="277"/>
      <c r="Q4" s="278"/>
      <c r="R4" s="276" t="s">
        <v>721</v>
      </c>
      <c r="S4" s="277"/>
      <c r="T4" s="278"/>
      <c r="U4" s="276" t="s">
        <v>722</v>
      </c>
      <c r="V4" s="277"/>
      <c r="W4" s="278"/>
      <c r="X4" s="276" t="s">
        <v>723</v>
      </c>
      <c r="Y4" s="277"/>
      <c r="Z4" s="278"/>
      <c r="AA4" s="28" t="s">
        <v>65</v>
      </c>
      <c r="AB4" s="29" t="s">
        <v>66</v>
      </c>
      <c r="AC4" s="29" t="s">
        <v>67</v>
      </c>
    </row>
    <row r="5" spans="1:30" s="166" customFormat="1" ht="27" customHeight="1">
      <c r="A5" s="275"/>
      <c r="B5" s="163" t="s">
        <v>254</v>
      </c>
      <c r="C5" s="163" t="s">
        <v>724</v>
      </c>
      <c r="D5" s="163" t="s">
        <v>14</v>
      </c>
      <c r="E5" s="163" t="s">
        <v>725</v>
      </c>
      <c r="F5" s="163" t="s">
        <v>724</v>
      </c>
      <c r="G5" s="163" t="s">
        <v>14</v>
      </c>
      <c r="H5" s="163" t="s">
        <v>725</v>
      </c>
      <c r="I5" s="163" t="s">
        <v>724</v>
      </c>
      <c r="J5" s="163" t="s">
        <v>14</v>
      </c>
      <c r="K5" s="163" t="s">
        <v>725</v>
      </c>
      <c r="L5" s="163" t="s">
        <v>724</v>
      </c>
      <c r="M5" s="163" t="s">
        <v>14</v>
      </c>
      <c r="N5" s="280"/>
      <c r="O5" s="163" t="s">
        <v>725</v>
      </c>
      <c r="P5" s="163" t="s">
        <v>724</v>
      </c>
      <c r="Q5" s="163" t="s">
        <v>14</v>
      </c>
      <c r="R5" s="163" t="s">
        <v>725</v>
      </c>
      <c r="S5" s="163" t="s">
        <v>724</v>
      </c>
      <c r="T5" s="163" t="s">
        <v>14</v>
      </c>
      <c r="U5" s="163" t="s">
        <v>725</v>
      </c>
      <c r="V5" s="163" t="s">
        <v>724</v>
      </c>
      <c r="W5" s="163" t="s">
        <v>14</v>
      </c>
      <c r="X5" s="163" t="s">
        <v>725</v>
      </c>
      <c r="Y5" s="163" t="s">
        <v>724</v>
      </c>
      <c r="Z5" s="163" t="s">
        <v>14</v>
      </c>
      <c r="AA5" s="164"/>
      <c r="AB5" s="165"/>
      <c r="AC5" s="165"/>
    </row>
    <row r="6" spans="1:30" s="27" customFormat="1" ht="27" customHeight="1">
      <c r="A6" s="111" t="s">
        <v>266</v>
      </c>
      <c r="B6" s="211">
        <f>SUM(E6,H6,K6)</f>
        <v>2553</v>
      </c>
      <c r="C6" s="211">
        <f t="shared" ref="C6:D7" si="0">SUM(F6,I6,L6)</f>
        <v>2582</v>
      </c>
      <c r="D6" s="211">
        <f t="shared" si="0"/>
        <v>2977.9700000000003</v>
      </c>
      <c r="E6" s="211">
        <v>1165</v>
      </c>
      <c r="F6" s="72">
        <v>1194</v>
      </c>
      <c r="G6" s="72">
        <v>1191</v>
      </c>
      <c r="H6" s="72">
        <v>263</v>
      </c>
      <c r="I6" s="72">
        <v>263</v>
      </c>
      <c r="J6" s="72">
        <v>394</v>
      </c>
      <c r="K6" s="72">
        <v>1125</v>
      </c>
      <c r="L6" s="72">
        <v>1125</v>
      </c>
      <c r="M6" s="72">
        <v>1392.97</v>
      </c>
      <c r="N6" s="111" t="s">
        <v>287</v>
      </c>
      <c r="O6" s="72">
        <f>SUM(R6,U6,X6)</f>
        <v>208</v>
      </c>
      <c r="P6" s="72">
        <f t="shared" ref="P6:Q7" si="1">SUM(S6,V6,Y6)</f>
        <v>205</v>
      </c>
      <c r="Q6" s="72">
        <f t="shared" si="1"/>
        <v>205</v>
      </c>
      <c r="R6" s="72">
        <v>208</v>
      </c>
      <c r="S6" s="72">
        <v>205</v>
      </c>
      <c r="T6" s="72">
        <v>205</v>
      </c>
      <c r="U6" s="72"/>
      <c r="V6" s="72"/>
      <c r="W6" s="72"/>
      <c r="X6" s="72"/>
      <c r="Y6" s="72"/>
      <c r="Z6" s="72"/>
      <c r="AA6" s="30">
        <v>6257</v>
      </c>
      <c r="AB6" s="31">
        <v>0</v>
      </c>
      <c r="AC6" s="31">
        <v>0</v>
      </c>
      <c r="AD6" s="61"/>
    </row>
    <row r="7" spans="1:30" s="27" customFormat="1" ht="27" customHeight="1">
      <c r="A7" s="111" t="s">
        <v>267</v>
      </c>
      <c r="B7" s="211">
        <f t="shared" ref="B7" si="2">SUM(E7,H7,K7)</f>
        <v>900</v>
      </c>
      <c r="C7" s="211">
        <f t="shared" si="0"/>
        <v>900</v>
      </c>
      <c r="D7" s="211">
        <f t="shared" si="0"/>
        <v>903</v>
      </c>
      <c r="E7" s="211">
        <v>900</v>
      </c>
      <c r="F7" s="72">
        <v>900</v>
      </c>
      <c r="G7" s="72">
        <v>903</v>
      </c>
      <c r="H7" s="72"/>
      <c r="I7" s="72"/>
      <c r="J7" s="72"/>
      <c r="K7" s="72"/>
      <c r="L7" s="72"/>
      <c r="M7" s="72"/>
      <c r="N7" s="111" t="s">
        <v>288</v>
      </c>
      <c r="O7" s="72">
        <f t="shared" ref="O7" si="3">SUM(R7,U7,X7)</f>
        <v>2880</v>
      </c>
      <c r="P7" s="72">
        <f t="shared" si="1"/>
        <v>2880</v>
      </c>
      <c r="Q7" s="72">
        <f t="shared" si="1"/>
        <v>3197.08</v>
      </c>
      <c r="R7" s="72">
        <v>1380</v>
      </c>
      <c r="S7" s="72">
        <v>1380</v>
      </c>
      <c r="T7" s="72">
        <v>1380</v>
      </c>
      <c r="U7" s="72">
        <v>184</v>
      </c>
      <c r="V7" s="72">
        <v>184</v>
      </c>
      <c r="W7" s="72">
        <v>314</v>
      </c>
      <c r="X7" s="72">
        <v>1316</v>
      </c>
      <c r="Y7" s="73">
        <v>1316</v>
      </c>
      <c r="Z7" s="73">
        <v>1503.08</v>
      </c>
      <c r="AA7" s="30">
        <v>2417340</v>
      </c>
      <c r="AB7" s="31">
        <v>0</v>
      </c>
      <c r="AC7" s="31">
        <v>0</v>
      </c>
    </row>
    <row r="8" spans="1:30" s="27" customFormat="1" ht="27" customHeight="1">
      <c r="A8" s="111" t="s">
        <v>268</v>
      </c>
      <c r="B8" s="211"/>
      <c r="C8" s="110"/>
      <c r="D8" s="110"/>
      <c r="E8" s="211"/>
      <c r="F8" s="72"/>
      <c r="G8" s="72"/>
      <c r="H8" s="72"/>
      <c r="I8" s="72"/>
      <c r="J8" s="72"/>
      <c r="K8" s="72"/>
      <c r="L8" s="72"/>
      <c r="M8" s="72"/>
      <c r="N8" s="111" t="s">
        <v>289</v>
      </c>
      <c r="O8" s="72"/>
      <c r="P8" s="72"/>
      <c r="Q8" s="72"/>
      <c r="R8" s="72"/>
      <c r="S8" s="72"/>
      <c r="T8" s="72"/>
      <c r="U8" s="72"/>
      <c r="V8" s="72"/>
      <c r="W8" s="72"/>
      <c r="X8" s="72"/>
      <c r="Y8" s="73"/>
      <c r="Z8" s="73"/>
      <c r="AA8" s="32"/>
      <c r="AB8" s="33"/>
      <c r="AC8" s="33"/>
    </row>
    <row r="9" spans="1:30" s="27" customFormat="1" ht="27" customHeight="1">
      <c r="A9" s="111" t="s">
        <v>269</v>
      </c>
      <c r="B9" s="211"/>
      <c r="C9" s="110"/>
      <c r="D9" s="110"/>
      <c r="E9" s="211"/>
      <c r="F9" s="72"/>
      <c r="G9" s="72"/>
      <c r="H9" s="72"/>
      <c r="I9" s="72"/>
      <c r="J9" s="72"/>
      <c r="K9" s="72"/>
      <c r="L9" s="72"/>
      <c r="M9" s="72"/>
      <c r="N9" s="111" t="s">
        <v>290</v>
      </c>
      <c r="O9" s="72"/>
      <c r="P9" s="72"/>
      <c r="Q9" s="72"/>
      <c r="R9" s="72"/>
      <c r="S9" s="72"/>
      <c r="T9" s="72"/>
      <c r="U9" s="72"/>
      <c r="V9" s="72"/>
      <c r="W9" s="72"/>
      <c r="X9" s="72"/>
      <c r="Y9" s="73"/>
      <c r="Z9" s="73"/>
      <c r="AA9" s="32"/>
      <c r="AB9" s="33"/>
      <c r="AC9" s="33"/>
    </row>
    <row r="10" spans="1:30" s="27" customFormat="1" ht="27" customHeight="1">
      <c r="A10" s="112" t="s">
        <v>270</v>
      </c>
      <c r="B10" s="211"/>
      <c r="C10" s="210"/>
      <c r="D10" s="210"/>
      <c r="E10" s="211"/>
      <c r="F10" s="72"/>
      <c r="G10" s="72"/>
      <c r="H10" s="72"/>
      <c r="I10" s="72"/>
      <c r="J10" s="72"/>
      <c r="K10" s="72"/>
      <c r="L10" s="72"/>
      <c r="M10" s="72"/>
      <c r="N10" s="111" t="s">
        <v>291</v>
      </c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3"/>
      <c r="Z10" s="73"/>
      <c r="AA10" s="32"/>
      <c r="AB10" s="33"/>
      <c r="AC10" s="33"/>
    </row>
    <row r="11" spans="1:30" s="27" customFormat="1" ht="27" customHeight="1">
      <c r="A11" s="112"/>
      <c r="B11" s="211"/>
      <c r="C11" s="210"/>
      <c r="D11" s="210"/>
      <c r="E11" s="211"/>
      <c r="F11" s="72"/>
      <c r="G11" s="72"/>
      <c r="H11" s="72"/>
      <c r="I11" s="72"/>
      <c r="J11" s="72"/>
      <c r="K11" s="72"/>
      <c r="L11" s="72"/>
      <c r="M11" s="72"/>
      <c r="N11" s="111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3"/>
      <c r="Z11" s="73"/>
      <c r="AA11" s="32"/>
      <c r="AB11" s="33"/>
      <c r="AC11" s="33"/>
    </row>
    <row r="12" spans="1:30" s="27" customFormat="1" ht="27" customHeight="1">
      <c r="A12" s="110" t="s">
        <v>33</v>
      </c>
      <c r="B12" s="211">
        <f t="shared" ref="B12:D12" si="4">SUM(E12,H12,K12)</f>
        <v>3453</v>
      </c>
      <c r="C12" s="211">
        <f t="shared" si="4"/>
        <v>3482</v>
      </c>
      <c r="D12" s="211">
        <f t="shared" si="4"/>
        <v>3880.9700000000003</v>
      </c>
      <c r="E12" s="211">
        <v>2065</v>
      </c>
      <c r="F12" s="72">
        <v>2094</v>
      </c>
      <c r="G12" s="72">
        <v>2094</v>
      </c>
      <c r="H12" s="72">
        <v>263</v>
      </c>
      <c r="I12" s="72">
        <v>263</v>
      </c>
      <c r="J12" s="72">
        <v>394</v>
      </c>
      <c r="K12" s="72">
        <v>1125</v>
      </c>
      <c r="L12" s="72">
        <v>1125</v>
      </c>
      <c r="M12" s="72">
        <v>1392.97</v>
      </c>
      <c r="N12" s="110" t="s">
        <v>34</v>
      </c>
      <c r="O12" s="72">
        <f t="shared" ref="O12:Q12" si="5">SUM(R12,U12,X12)</f>
        <v>3088</v>
      </c>
      <c r="P12" s="72">
        <f t="shared" si="5"/>
        <v>3085</v>
      </c>
      <c r="Q12" s="72">
        <f t="shared" si="5"/>
        <v>3402.08</v>
      </c>
      <c r="R12" s="72">
        <v>1588</v>
      </c>
      <c r="S12" s="72">
        <v>1585</v>
      </c>
      <c r="T12" s="72">
        <v>1585</v>
      </c>
      <c r="U12" s="72">
        <v>184</v>
      </c>
      <c r="V12" s="72">
        <v>184</v>
      </c>
      <c r="W12" s="72">
        <v>314</v>
      </c>
      <c r="X12" s="72">
        <v>1316</v>
      </c>
      <c r="Y12" s="73">
        <v>1316</v>
      </c>
      <c r="Z12" s="73">
        <v>1503.08</v>
      </c>
      <c r="AA12" s="32"/>
      <c r="AB12" s="33"/>
      <c r="AC12" s="33"/>
    </row>
    <row r="13" spans="1:30" s="27" customFormat="1" ht="27" customHeight="1">
      <c r="A13" s="111" t="s">
        <v>4</v>
      </c>
      <c r="B13" s="211"/>
      <c r="C13" s="110"/>
      <c r="D13" s="211"/>
      <c r="E13" s="211"/>
      <c r="F13" s="73">
        <v>104</v>
      </c>
      <c r="G13" s="73">
        <v>568</v>
      </c>
      <c r="H13" s="73"/>
      <c r="I13" s="73"/>
      <c r="J13" s="73"/>
      <c r="K13" s="73"/>
      <c r="L13" s="72"/>
      <c r="M13" s="72"/>
      <c r="N13" s="111" t="s">
        <v>726</v>
      </c>
      <c r="O13" s="72"/>
      <c r="P13" s="72"/>
      <c r="Q13" s="72"/>
      <c r="R13" s="73">
        <v>14</v>
      </c>
      <c r="S13" s="73">
        <v>118</v>
      </c>
      <c r="T13" s="73">
        <v>582</v>
      </c>
      <c r="U13" s="73"/>
      <c r="V13" s="72"/>
      <c r="W13" s="72"/>
      <c r="X13" s="73"/>
      <c r="Y13" s="73"/>
      <c r="Z13" s="73"/>
      <c r="AA13" s="32"/>
      <c r="AB13" s="33"/>
      <c r="AC13" s="33"/>
    </row>
    <row r="14" spans="1:30" s="27" customFormat="1" ht="27" customHeight="1">
      <c r="A14" s="111"/>
      <c r="B14" s="211"/>
      <c r="C14" s="110"/>
      <c r="D14" s="211"/>
      <c r="E14" s="211"/>
      <c r="F14" s="73"/>
      <c r="G14" s="73"/>
      <c r="H14" s="73"/>
      <c r="I14" s="73"/>
      <c r="J14" s="73"/>
      <c r="K14" s="73"/>
      <c r="L14" s="72"/>
      <c r="M14" s="72"/>
      <c r="N14" s="111" t="s">
        <v>7</v>
      </c>
      <c r="O14" s="72"/>
      <c r="P14" s="72"/>
      <c r="Q14" s="72"/>
      <c r="R14" s="73">
        <v>620</v>
      </c>
      <c r="S14" s="73">
        <v>628</v>
      </c>
      <c r="T14" s="73">
        <v>628</v>
      </c>
      <c r="U14" s="73">
        <v>79</v>
      </c>
      <c r="V14" s="72">
        <v>79</v>
      </c>
      <c r="W14" s="72">
        <v>80</v>
      </c>
      <c r="X14" s="73">
        <v>337</v>
      </c>
      <c r="Y14" s="73">
        <v>337</v>
      </c>
      <c r="Z14" s="73">
        <v>417.89</v>
      </c>
      <c r="AA14" s="32"/>
      <c r="AB14" s="33"/>
      <c r="AC14" s="33"/>
    </row>
    <row r="15" spans="1:30" s="27" customFormat="1" ht="27" customHeight="1">
      <c r="A15" s="111" t="s">
        <v>6</v>
      </c>
      <c r="B15" s="211"/>
      <c r="C15" s="211"/>
      <c r="D15" s="211"/>
      <c r="E15" s="211">
        <v>157</v>
      </c>
      <c r="F15" s="73">
        <v>157</v>
      </c>
      <c r="G15" s="73">
        <v>157</v>
      </c>
      <c r="H15" s="73"/>
      <c r="I15" s="73"/>
      <c r="J15" s="73"/>
      <c r="K15" s="72">
        <v>528</v>
      </c>
      <c r="L15" s="72">
        <v>528</v>
      </c>
      <c r="M15" s="72">
        <v>528</v>
      </c>
      <c r="N15" s="111" t="s">
        <v>8</v>
      </c>
      <c r="O15" s="72"/>
      <c r="P15" s="72"/>
      <c r="Q15" s="72"/>
      <c r="R15" s="73"/>
      <c r="S15" s="73">
        <v>24</v>
      </c>
      <c r="T15" s="73">
        <v>24</v>
      </c>
      <c r="U15" s="73"/>
      <c r="V15" s="72"/>
      <c r="W15" s="72"/>
      <c r="X15" s="73"/>
      <c r="Y15" s="73"/>
      <c r="Z15" s="73"/>
      <c r="AA15" s="32"/>
      <c r="AB15" s="33"/>
      <c r="AC15" s="33"/>
    </row>
    <row r="16" spans="1:30" s="27" customFormat="1" ht="27" customHeight="1">
      <c r="A16" s="111"/>
      <c r="B16" s="110"/>
      <c r="C16" s="110"/>
      <c r="D16" s="110"/>
      <c r="E16" s="211"/>
      <c r="F16" s="73"/>
      <c r="G16" s="73"/>
      <c r="H16" s="73"/>
      <c r="I16" s="73"/>
      <c r="J16" s="73"/>
      <c r="K16" s="73"/>
      <c r="L16" s="72"/>
      <c r="M16" s="72"/>
      <c r="N16" s="111"/>
      <c r="O16" s="111"/>
      <c r="P16" s="111"/>
      <c r="Q16" s="111"/>
      <c r="R16" s="73"/>
      <c r="S16" s="73"/>
      <c r="T16" s="73"/>
      <c r="U16" s="73"/>
      <c r="V16" s="72"/>
      <c r="W16" s="72"/>
      <c r="X16" s="73"/>
      <c r="Y16" s="73"/>
      <c r="Z16" s="73"/>
      <c r="AA16" s="32"/>
      <c r="AB16" s="33"/>
      <c r="AC16" s="33"/>
    </row>
    <row r="17" spans="1:29" s="27" customFormat="1" ht="27" customHeight="1">
      <c r="A17" s="111"/>
      <c r="B17" s="110"/>
      <c r="C17" s="110"/>
      <c r="D17" s="110"/>
      <c r="E17" s="211"/>
      <c r="F17" s="73"/>
      <c r="G17" s="73"/>
      <c r="H17" s="73"/>
      <c r="I17" s="73"/>
      <c r="J17" s="73"/>
      <c r="K17" s="73"/>
      <c r="L17" s="72"/>
      <c r="M17" s="72"/>
      <c r="N17" s="111"/>
      <c r="O17" s="111"/>
      <c r="P17" s="111"/>
      <c r="Q17" s="111"/>
      <c r="R17" s="73"/>
      <c r="S17" s="73"/>
      <c r="T17" s="73"/>
      <c r="U17" s="73"/>
      <c r="V17" s="72"/>
      <c r="W17" s="72"/>
      <c r="X17" s="73"/>
      <c r="Y17" s="73"/>
      <c r="Z17" s="73"/>
      <c r="AA17" s="32"/>
      <c r="AB17" s="33"/>
      <c r="AC17" s="33"/>
    </row>
    <row r="18" spans="1:29" s="27" customFormat="1" ht="27" customHeight="1">
      <c r="A18" s="110" t="s">
        <v>75</v>
      </c>
      <c r="B18" s="211"/>
      <c r="C18" s="211"/>
      <c r="D18" s="211"/>
      <c r="E18" s="211">
        <v>2222</v>
      </c>
      <c r="F18" s="72">
        <v>2355</v>
      </c>
      <c r="G18" s="72">
        <v>2819</v>
      </c>
      <c r="H18" s="72">
        <v>263</v>
      </c>
      <c r="I18" s="72">
        <v>263</v>
      </c>
      <c r="J18" s="72">
        <v>394</v>
      </c>
      <c r="K18" s="72">
        <v>1653</v>
      </c>
      <c r="L18" s="72">
        <v>1653</v>
      </c>
      <c r="M18" s="72">
        <v>1920.97</v>
      </c>
      <c r="N18" s="110" t="s">
        <v>76</v>
      </c>
      <c r="O18" s="72"/>
      <c r="P18" s="72"/>
      <c r="Q18" s="72"/>
      <c r="R18" s="72">
        <v>2222</v>
      </c>
      <c r="S18" s="72">
        <v>2355</v>
      </c>
      <c r="T18" s="72">
        <v>2819</v>
      </c>
      <c r="U18" s="72">
        <v>263</v>
      </c>
      <c r="V18" s="72">
        <v>263</v>
      </c>
      <c r="W18" s="72">
        <v>394</v>
      </c>
      <c r="X18" s="72">
        <v>1653</v>
      </c>
      <c r="Y18" s="73">
        <v>1653</v>
      </c>
      <c r="Z18" s="73">
        <v>1920.97</v>
      </c>
      <c r="AA18" s="32"/>
      <c r="AB18" s="33"/>
      <c r="AC18" s="33"/>
    </row>
    <row r="19" spans="1:29" ht="27" customHeight="1"/>
  </sheetData>
  <mergeCells count="12">
    <mergeCell ref="A1:M1"/>
    <mergeCell ref="N1:AD1"/>
    <mergeCell ref="A4:A5"/>
    <mergeCell ref="E4:G4"/>
    <mergeCell ref="H4:J4"/>
    <mergeCell ref="K4:M4"/>
    <mergeCell ref="N4:N5"/>
    <mergeCell ref="R4:T4"/>
    <mergeCell ref="U4:W4"/>
    <mergeCell ref="X4:Z4"/>
    <mergeCell ref="B4:D4"/>
    <mergeCell ref="O4:Q4"/>
  </mergeCells>
  <phoneticPr fontId="2" type="noConversion"/>
  <printOptions horizontalCentered="1"/>
  <pageMargins left="0.19685039370078741" right="0.19685039370078741" top="0.51181102362204722" bottom="0.43307086614173229" header="0.39370078740157483" footer="0.15748031496062992"/>
  <pageSetup paperSize="9" firstPageNumber="21" pageOrder="overThenDown" orientation="landscape" useFirstPageNumber="1" r:id="rId1"/>
  <headerFooter alignWithMargins="0">
    <oddFooter>&amp;C‐ 54 ‐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14">
    <pageSetUpPr fitToPage="1"/>
  </sheetPr>
  <dimension ref="A1:J53"/>
  <sheetViews>
    <sheetView showGridLines="0" showZeros="0" view="pageLayout" topLeftCell="A4" zoomScaleNormal="100" zoomScaleSheetLayoutView="115" workbookViewId="0">
      <selection activeCell="F50" sqref="F50"/>
    </sheetView>
  </sheetViews>
  <sheetFormatPr defaultColWidth="9.125" defaultRowHeight="14.25"/>
  <cols>
    <col min="1" max="1" width="38.25" style="36" customWidth="1"/>
    <col min="2" max="5" width="12.625" style="36" customWidth="1"/>
    <col min="6" max="6" width="35.875" style="36" customWidth="1"/>
    <col min="7" max="10" width="10.625" style="36" customWidth="1"/>
    <col min="11" max="16384" width="9.125" style="4"/>
  </cols>
  <sheetData>
    <row r="1" spans="1:10" ht="27">
      <c r="A1" s="281" t="s">
        <v>859</v>
      </c>
      <c r="B1" s="281"/>
      <c r="C1" s="281"/>
      <c r="D1" s="281"/>
      <c r="E1" s="281"/>
      <c r="F1" s="281"/>
      <c r="G1" s="281"/>
      <c r="H1" s="281"/>
      <c r="I1" s="281"/>
      <c r="J1" s="281"/>
    </row>
    <row r="2" spans="1:10">
      <c r="A2" s="282" t="s">
        <v>368</v>
      </c>
      <c r="B2" s="282"/>
      <c r="C2" s="282"/>
      <c r="D2" s="282"/>
      <c r="E2" s="282"/>
      <c r="F2" s="282"/>
      <c r="G2" s="282"/>
      <c r="H2" s="282"/>
      <c r="I2" s="282"/>
      <c r="J2" s="282"/>
    </row>
    <row r="3" spans="1:10">
      <c r="A3" s="283" t="s">
        <v>3</v>
      </c>
      <c r="B3" s="283"/>
      <c r="C3" s="283"/>
      <c r="D3" s="283"/>
      <c r="E3" s="283"/>
      <c r="F3" s="283"/>
      <c r="G3" s="283"/>
      <c r="H3" s="283"/>
      <c r="I3" s="283"/>
      <c r="J3" s="283"/>
    </row>
    <row r="4" spans="1:10">
      <c r="A4" s="284" t="s">
        <v>0</v>
      </c>
      <c r="B4" s="286" t="s">
        <v>631</v>
      </c>
      <c r="C4" s="287"/>
      <c r="D4" s="287"/>
      <c r="E4" s="288"/>
      <c r="F4" s="284" t="s">
        <v>0</v>
      </c>
      <c r="G4" s="286" t="s">
        <v>631</v>
      </c>
      <c r="H4" s="287"/>
      <c r="I4" s="287"/>
      <c r="J4" s="288"/>
    </row>
    <row r="5" spans="1:10">
      <c r="A5" s="285"/>
      <c r="B5" s="109" t="s">
        <v>638</v>
      </c>
      <c r="C5" s="109" t="s">
        <v>628</v>
      </c>
      <c r="D5" s="109" t="s">
        <v>629</v>
      </c>
      <c r="E5" s="109" t="s">
        <v>630</v>
      </c>
      <c r="F5" s="285"/>
      <c r="G5" s="109" t="s">
        <v>639</v>
      </c>
      <c r="H5" s="109" t="s">
        <v>628</v>
      </c>
      <c r="I5" s="109" t="s">
        <v>629</v>
      </c>
      <c r="J5" s="109" t="s">
        <v>630</v>
      </c>
    </row>
    <row r="6" spans="1:10">
      <c r="A6" s="74" t="s">
        <v>266</v>
      </c>
      <c r="B6" s="113">
        <f>SUM(C6:E6)</f>
        <v>2978</v>
      </c>
      <c r="C6" s="113">
        <v>1191</v>
      </c>
      <c r="D6" s="113">
        <v>394</v>
      </c>
      <c r="E6" s="113">
        <v>1393</v>
      </c>
      <c r="F6" s="76" t="s">
        <v>287</v>
      </c>
      <c r="G6" s="113">
        <f>SUM(H6:J6)</f>
        <v>205</v>
      </c>
      <c r="H6" s="76">
        <v>205</v>
      </c>
      <c r="I6" s="113"/>
      <c r="J6" s="76"/>
    </row>
    <row r="7" spans="1:10">
      <c r="A7" s="74" t="s">
        <v>292</v>
      </c>
      <c r="B7" s="113">
        <f t="shared" ref="B7:B53" si="0">SUM(C7:E7)</f>
        <v>0</v>
      </c>
      <c r="C7" s="113"/>
      <c r="D7" s="113"/>
      <c r="E7" s="113"/>
      <c r="F7" s="76" t="s">
        <v>293</v>
      </c>
      <c r="G7" s="113">
        <f t="shared" ref="G7:G32" si="1">SUM(H7:J7)</f>
        <v>0</v>
      </c>
      <c r="H7" s="76"/>
      <c r="I7" s="113"/>
      <c r="J7" s="76"/>
    </row>
    <row r="8" spans="1:10">
      <c r="A8" s="76" t="s">
        <v>294</v>
      </c>
      <c r="B8" s="113">
        <f t="shared" si="0"/>
        <v>0</v>
      </c>
      <c r="C8" s="113"/>
      <c r="D8" s="113"/>
      <c r="E8" s="113"/>
      <c r="F8" s="76" t="s">
        <v>295</v>
      </c>
      <c r="G8" s="113">
        <f t="shared" si="1"/>
        <v>0</v>
      </c>
      <c r="H8" s="76"/>
      <c r="I8" s="113"/>
      <c r="J8" s="76"/>
    </row>
    <row r="9" spans="1:10">
      <c r="A9" s="76" t="s">
        <v>296</v>
      </c>
      <c r="B9" s="113">
        <f t="shared" si="0"/>
        <v>0</v>
      </c>
      <c r="C9" s="113"/>
      <c r="D9" s="113"/>
      <c r="E9" s="113"/>
      <c r="F9" s="76" t="s">
        <v>297</v>
      </c>
      <c r="G9" s="113">
        <f t="shared" si="1"/>
        <v>0</v>
      </c>
      <c r="H9" s="76"/>
      <c r="I9" s="113"/>
      <c r="J9" s="76"/>
    </row>
    <row r="10" spans="1:10">
      <c r="A10" s="76" t="s">
        <v>298</v>
      </c>
      <c r="B10" s="113">
        <f t="shared" si="0"/>
        <v>0</v>
      </c>
      <c r="C10" s="113"/>
      <c r="D10" s="113"/>
      <c r="E10" s="113"/>
      <c r="F10" s="76" t="s">
        <v>299</v>
      </c>
      <c r="G10" s="113">
        <f t="shared" si="1"/>
        <v>0</v>
      </c>
      <c r="H10" s="76"/>
      <c r="I10" s="113"/>
      <c r="J10" s="76"/>
    </row>
    <row r="11" spans="1:10">
      <c r="A11" s="76" t="s">
        <v>300</v>
      </c>
      <c r="B11" s="113">
        <f t="shared" si="0"/>
        <v>0</v>
      </c>
      <c r="C11" s="113"/>
      <c r="D11" s="113"/>
      <c r="E11" s="113"/>
      <c r="F11" s="76" t="s">
        <v>301</v>
      </c>
      <c r="G11" s="113">
        <f t="shared" si="1"/>
        <v>0</v>
      </c>
      <c r="H11" s="76"/>
      <c r="I11" s="113"/>
      <c r="J11" s="76"/>
    </row>
    <row r="12" spans="1:10">
      <c r="A12" s="76" t="s">
        <v>302</v>
      </c>
      <c r="B12" s="113">
        <f t="shared" si="0"/>
        <v>0</v>
      </c>
      <c r="C12" s="113"/>
      <c r="D12" s="113"/>
      <c r="E12" s="113"/>
      <c r="F12" s="76" t="s">
        <v>303</v>
      </c>
      <c r="G12" s="113">
        <f t="shared" si="1"/>
        <v>0</v>
      </c>
      <c r="H12" s="76"/>
      <c r="I12" s="113"/>
      <c r="J12" s="76"/>
    </row>
    <row r="13" spans="1:10">
      <c r="A13" s="76" t="s">
        <v>304</v>
      </c>
      <c r="B13" s="113">
        <f t="shared" si="0"/>
        <v>0</v>
      </c>
      <c r="C13" s="113"/>
      <c r="D13" s="113"/>
      <c r="E13" s="113"/>
      <c r="F13" s="76" t="s">
        <v>305</v>
      </c>
      <c r="G13" s="113">
        <f t="shared" si="1"/>
        <v>0</v>
      </c>
      <c r="H13" s="76"/>
      <c r="I13" s="113"/>
      <c r="J13" s="76"/>
    </row>
    <row r="14" spans="1:10">
      <c r="A14" s="76" t="s">
        <v>306</v>
      </c>
      <c r="B14" s="113">
        <f t="shared" si="0"/>
        <v>0</v>
      </c>
      <c r="C14" s="113"/>
      <c r="D14" s="113"/>
      <c r="E14" s="113"/>
      <c r="F14" s="78" t="s">
        <v>307</v>
      </c>
      <c r="G14" s="113">
        <f t="shared" si="1"/>
        <v>0</v>
      </c>
      <c r="H14" s="76"/>
      <c r="I14" s="113"/>
      <c r="J14" s="76"/>
    </row>
    <row r="15" spans="1:10">
      <c r="A15" s="76" t="s">
        <v>308</v>
      </c>
      <c r="B15" s="113">
        <f t="shared" si="0"/>
        <v>0</v>
      </c>
      <c r="C15" s="113"/>
      <c r="D15" s="113"/>
      <c r="E15" s="113"/>
      <c r="F15" s="78" t="s">
        <v>309</v>
      </c>
      <c r="G15" s="113">
        <f t="shared" si="1"/>
        <v>205</v>
      </c>
      <c r="H15" s="76">
        <v>205</v>
      </c>
      <c r="I15" s="113"/>
      <c r="J15" s="76"/>
    </row>
    <row r="16" spans="1:10">
      <c r="A16" s="76" t="s">
        <v>310</v>
      </c>
      <c r="B16" s="113">
        <f t="shared" si="0"/>
        <v>0</v>
      </c>
      <c r="C16" s="113"/>
      <c r="D16" s="113"/>
      <c r="E16" s="113"/>
      <c r="F16" s="75" t="s">
        <v>288</v>
      </c>
      <c r="G16" s="113">
        <f t="shared" si="1"/>
        <v>3197</v>
      </c>
      <c r="H16" s="76">
        <v>1380</v>
      </c>
      <c r="I16" s="113">
        <v>314</v>
      </c>
      <c r="J16" s="76">
        <v>1503</v>
      </c>
    </row>
    <row r="17" spans="1:10">
      <c r="A17" s="76" t="s">
        <v>311</v>
      </c>
      <c r="B17" s="113">
        <f t="shared" si="0"/>
        <v>2528</v>
      </c>
      <c r="C17" s="113">
        <v>1135</v>
      </c>
      <c r="D17" s="113"/>
      <c r="E17" s="113">
        <v>1393</v>
      </c>
      <c r="F17" s="75" t="s">
        <v>312</v>
      </c>
      <c r="G17" s="113">
        <f t="shared" si="1"/>
        <v>3197</v>
      </c>
      <c r="H17" s="76">
        <v>1380</v>
      </c>
      <c r="I17" s="113">
        <v>314</v>
      </c>
      <c r="J17" s="76">
        <v>1503</v>
      </c>
    </row>
    <row r="18" spans="1:10">
      <c r="A18" s="76" t="s">
        <v>313</v>
      </c>
      <c r="B18" s="113">
        <f t="shared" si="0"/>
        <v>0</v>
      </c>
      <c r="C18" s="113"/>
      <c r="D18" s="113"/>
      <c r="E18" s="113"/>
      <c r="F18" s="75" t="s">
        <v>314</v>
      </c>
      <c r="G18" s="113">
        <f t="shared" si="1"/>
        <v>0</v>
      </c>
      <c r="H18" s="76"/>
      <c r="I18" s="113"/>
      <c r="J18" s="76"/>
    </row>
    <row r="19" spans="1:10">
      <c r="A19" s="76" t="s">
        <v>315</v>
      </c>
      <c r="B19" s="113">
        <f t="shared" si="0"/>
        <v>0</v>
      </c>
      <c r="C19" s="113"/>
      <c r="D19" s="113"/>
      <c r="E19" s="113"/>
      <c r="F19" s="75" t="s">
        <v>316</v>
      </c>
      <c r="G19" s="113">
        <f t="shared" si="1"/>
        <v>0</v>
      </c>
      <c r="H19" s="76"/>
      <c r="I19" s="113"/>
      <c r="J19" s="76"/>
    </row>
    <row r="20" spans="1:10">
      <c r="A20" s="76" t="s">
        <v>317</v>
      </c>
      <c r="B20" s="113">
        <f t="shared" si="0"/>
        <v>0</v>
      </c>
      <c r="C20" s="113"/>
      <c r="D20" s="113"/>
      <c r="E20" s="113"/>
      <c r="F20" s="75" t="s">
        <v>318</v>
      </c>
      <c r="G20" s="113">
        <f t="shared" si="1"/>
        <v>0</v>
      </c>
      <c r="H20" s="76"/>
      <c r="I20" s="113"/>
      <c r="J20" s="76"/>
    </row>
    <row r="21" spans="1:10">
      <c r="A21" s="76" t="s">
        <v>319</v>
      </c>
      <c r="B21" s="113">
        <f t="shared" si="0"/>
        <v>0</v>
      </c>
      <c r="C21" s="113"/>
      <c r="D21" s="113"/>
      <c r="E21" s="113"/>
      <c r="F21" s="75" t="s">
        <v>320</v>
      </c>
      <c r="G21" s="113">
        <f t="shared" si="1"/>
        <v>0</v>
      </c>
      <c r="H21" s="76"/>
      <c r="I21" s="113"/>
      <c r="J21" s="76"/>
    </row>
    <row r="22" spans="1:10">
      <c r="A22" s="76" t="s">
        <v>321</v>
      </c>
      <c r="B22" s="113">
        <f t="shared" si="0"/>
        <v>0</v>
      </c>
      <c r="C22" s="113"/>
      <c r="D22" s="113"/>
      <c r="E22" s="113"/>
      <c r="F22" s="75" t="s">
        <v>322</v>
      </c>
      <c r="G22" s="113">
        <f t="shared" si="1"/>
        <v>0</v>
      </c>
      <c r="H22" s="76"/>
      <c r="I22" s="113"/>
      <c r="J22" s="76"/>
    </row>
    <row r="23" spans="1:10">
      <c r="A23" s="76" t="s">
        <v>323</v>
      </c>
      <c r="B23" s="113">
        <f t="shared" si="0"/>
        <v>0</v>
      </c>
      <c r="C23" s="113"/>
      <c r="D23" s="113"/>
      <c r="E23" s="113"/>
      <c r="F23" s="75" t="s">
        <v>324</v>
      </c>
      <c r="G23" s="113">
        <f t="shared" si="1"/>
        <v>0</v>
      </c>
      <c r="H23" s="76"/>
      <c r="I23" s="113"/>
      <c r="J23" s="76"/>
    </row>
    <row r="24" spans="1:10">
      <c r="A24" s="76" t="s">
        <v>325</v>
      </c>
      <c r="B24" s="113">
        <f t="shared" si="0"/>
        <v>0</v>
      </c>
      <c r="C24" s="113"/>
      <c r="D24" s="113"/>
      <c r="E24" s="113"/>
      <c r="F24" s="75" t="s">
        <v>326</v>
      </c>
      <c r="G24" s="113">
        <f t="shared" si="1"/>
        <v>0</v>
      </c>
      <c r="H24" s="76"/>
      <c r="I24" s="113"/>
      <c r="J24" s="76"/>
    </row>
    <row r="25" spans="1:10">
      <c r="A25" s="76" t="s">
        <v>327</v>
      </c>
      <c r="B25" s="113">
        <f t="shared" si="0"/>
        <v>0</v>
      </c>
      <c r="C25" s="113"/>
      <c r="D25" s="113"/>
      <c r="E25" s="113"/>
      <c r="F25" s="75" t="s">
        <v>328</v>
      </c>
      <c r="G25" s="113">
        <f t="shared" si="1"/>
        <v>0</v>
      </c>
      <c r="H25" s="76"/>
      <c r="I25" s="113"/>
      <c r="J25" s="76"/>
    </row>
    <row r="26" spans="1:10">
      <c r="A26" s="76" t="s">
        <v>329</v>
      </c>
      <c r="B26" s="113">
        <f t="shared" si="0"/>
        <v>0</v>
      </c>
      <c r="C26" s="113"/>
      <c r="D26" s="113"/>
      <c r="E26" s="113"/>
      <c r="F26" s="75" t="s">
        <v>330</v>
      </c>
      <c r="G26" s="113">
        <f t="shared" si="1"/>
        <v>0</v>
      </c>
      <c r="H26" s="76"/>
      <c r="I26" s="113"/>
      <c r="J26" s="76"/>
    </row>
    <row r="27" spans="1:10">
      <c r="A27" s="76" t="s">
        <v>331</v>
      </c>
      <c r="B27" s="113">
        <f t="shared" si="0"/>
        <v>0</v>
      </c>
      <c r="C27" s="113"/>
      <c r="D27" s="113"/>
      <c r="E27" s="113"/>
      <c r="F27" s="75" t="s">
        <v>290</v>
      </c>
      <c r="G27" s="113">
        <f t="shared" si="1"/>
        <v>0</v>
      </c>
      <c r="H27" s="76"/>
      <c r="I27" s="113"/>
      <c r="J27" s="76"/>
    </row>
    <row r="28" spans="1:10">
      <c r="A28" s="76" t="s">
        <v>332</v>
      </c>
      <c r="B28" s="113">
        <f t="shared" si="0"/>
        <v>0</v>
      </c>
      <c r="C28" s="113"/>
      <c r="D28" s="113"/>
      <c r="E28" s="113"/>
      <c r="F28" s="75" t="s">
        <v>333</v>
      </c>
      <c r="G28" s="113">
        <f t="shared" si="1"/>
        <v>0</v>
      </c>
      <c r="H28" s="76"/>
      <c r="I28" s="113"/>
      <c r="J28" s="76"/>
    </row>
    <row r="29" spans="1:10">
      <c r="A29" s="76" t="s">
        <v>334</v>
      </c>
      <c r="B29" s="113">
        <f t="shared" si="0"/>
        <v>0</v>
      </c>
      <c r="C29" s="113"/>
      <c r="D29" s="113"/>
      <c r="E29" s="113"/>
      <c r="F29" s="75" t="s">
        <v>335</v>
      </c>
      <c r="G29" s="113">
        <f t="shared" si="1"/>
        <v>0</v>
      </c>
      <c r="H29" s="76"/>
      <c r="I29" s="113"/>
      <c r="J29" s="76"/>
    </row>
    <row r="30" spans="1:10">
      <c r="A30" s="76" t="s">
        <v>336</v>
      </c>
      <c r="B30" s="113">
        <f t="shared" si="0"/>
        <v>0</v>
      </c>
      <c r="C30" s="113"/>
      <c r="D30" s="113"/>
      <c r="E30" s="113"/>
      <c r="F30" s="75" t="s">
        <v>337</v>
      </c>
      <c r="G30" s="113">
        <f t="shared" si="1"/>
        <v>0</v>
      </c>
      <c r="H30" s="76"/>
      <c r="I30" s="113"/>
      <c r="J30" s="76"/>
    </row>
    <row r="31" spans="1:10">
      <c r="A31" s="76" t="s">
        <v>338</v>
      </c>
      <c r="B31" s="113">
        <f t="shared" si="0"/>
        <v>0</v>
      </c>
      <c r="C31" s="113"/>
      <c r="D31" s="113"/>
      <c r="E31" s="113"/>
      <c r="F31" s="75" t="s">
        <v>339</v>
      </c>
      <c r="G31" s="113">
        <f t="shared" si="1"/>
        <v>0</v>
      </c>
      <c r="H31" s="76"/>
      <c r="I31" s="113"/>
      <c r="J31" s="76"/>
    </row>
    <row r="32" spans="1:10">
      <c r="A32" s="76" t="s">
        <v>340</v>
      </c>
      <c r="B32" s="113">
        <f t="shared" si="0"/>
        <v>0</v>
      </c>
      <c r="C32" s="113"/>
      <c r="D32" s="113"/>
      <c r="E32" s="113"/>
      <c r="F32" s="75" t="s">
        <v>341</v>
      </c>
      <c r="G32" s="113">
        <f t="shared" si="1"/>
        <v>0</v>
      </c>
      <c r="H32" s="76"/>
      <c r="I32" s="113"/>
      <c r="J32" s="76"/>
    </row>
    <row r="33" spans="1:10">
      <c r="A33" s="76" t="s">
        <v>342</v>
      </c>
      <c r="B33" s="113">
        <f t="shared" si="0"/>
        <v>0</v>
      </c>
      <c r="C33" s="113"/>
      <c r="D33" s="113"/>
      <c r="E33" s="113"/>
      <c r="F33" s="75"/>
      <c r="G33" s="113"/>
      <c r="H33" s="76"/>
      <c r="I33" s="113"/>
      <c r="J33" s="76"/>
    </row>
    <row r="34" spans="1:10">
      <c r="A34" s="76" t="s">
        <v>343</v>
      </c>
      <c r="B34" s="113">
        <f t="shared" si="0"/>
        <v>0</v>
      </c>
      <c r="C34" s="113"/>
      <c r="D34" s="113"/>
      <c r="E34" s="113"/>
      <c r="F34" s="75"/>
      <c r="G34" s="113"/>
      <c r="H34" s="76"/>
      <c r="I34" s="113"/>
      <c r="J34" s="76"/>
    </row>
    <row r="35" spans="1:10">
      <c r="A35" s="76" t="s">
        <v>344</v>
      </c>
      <c r="B35" s="113">
        <f t="shared" si="0"/>
        <v>56</v>
      </c>
      <c r="C35" s="113">
        <v>56</v>
      </c>
      <c r="D35" s="113"/>
      <c r="E35" s="113"/>
      <c r="F35" s="75"/>
      <c r="G35" s="113"/>
      <c r="H35" s="76"/>
      <c r="I35" s="113"/>
      <c r="J35" s="76"/>
    </row>
    <row r="36" spans="1:10">
      <c r="A36" s="76" t="s">
        <v>345</v>
      </c>
      <c r="B36" s="113">
        <f t="shared" si="0"/>
        <v>394</v>
      </c>
      <c r="C36" s="113"/>
      <c r="D36" s="113">
        <v>394</v>
      </c>
      <c r="E36" s="113"/>
      <c r="F36" s="75"/>
      <c r="G36" s="113"/>
      <c r="H36" s="76"/>
      <c r="I36" s="113"/>
      <c r="J36" s="76"/>
    </row>
    <row r="37" spans="1:10">
      <c r="A37" s="76" t="s">
        <v>267</v>
      </c>
      <c r="B37" s="113">
        <f t="shared" si="0"/>
        <v>903</v>
      </c>
      <c r="C37" s="113">
        <v>903</v>
      </c>
      <c r="D37" s="113"/>
      <c r="E37" s="113"/>
      <c r="F37" s="75"/>
      <c r="G37" s="113"/>
      <c r="H37" s="76"/>
      <c r="I37" s="113"/>
      <c r="J37" s="76"/>
    </row>
    <row r="38" spans="1:10">
      <c r="A38" s="76" t="s">
        <v>346</v>
      </c>
      <c r="B38" s="113">
        <f t="shared" si="0"/>
        <v>903</v>
      </c>
      <c r="C38" s="113">
        <v>903</v>
      </c>
      <c r="D38" s="113"/>
      <c r="E38" s="113"/>
      <c r="F38" s="75"/>
      <c r="G38" s="113"/>
      <c r="H38" s="76"/>
      <c r="I38" s="113"/>
      <c r="J38" s="76"/>
    </row>
    <row r="39" spans="1:10">
      <c r="A39" s="76" t="s">
        <v>347</v>
      </c>
      <c r="B39" s="113">
        <f t="shared" si="0"/>
        <v>0</v>
      </c>
      <c r="C39" s="113"/>
      <c r="D39" s="113"/>
      <c r="E39" s="113"/>
      <c r="F39" s="75"/>
      <c r="G39" s="113"/>
      <c r="H39" s="76"/>
      <c r="I39" s="113"/>
      <c r="J39" s="76"/>
    </row>
    <row r="40" spans="1:10">
      <c r="A40" s="76" t="s">
        <v>348</v>
      </c>
      <c r="B40" s="113">
        <f t="shared" si="0"/>
        <v>0</v>
      </c>
      <c r="C40" s="113"/>
      <c r="D40" s="113"/>
      <c r="E40" s="113"/>
      <c r="F40" s="77"/>
      <c r="G40" s="113"/>
      <c r="H40" s="76"/>
      <c r="I40" s="113"/>
      <c r="J40" s="76"/>
    </row>
    <row r="41" spans="1:10">
      <c r="A41" s="76" t="s">
        <v>349</v>
      </c>
      <c r="B41" s="113">
        <f t="shared" si="0"/>
        <v>0</v>
      </c>
      <c r="C41" s="113"/>
      <c r="D41" s="113"/>
      <c r="E41" s="113"/>
      <c r="F41" s="75"/>
      <c r="G41" s="113"/>
      <c r="H41" s="76"/>
      <c r="I41" s="113"/>
      <c r="J41" s="76"/>
    </row>
    <row r="42" spans="1:10">
      <c r="A42" s="76" t="s">
        <v>268</v>
      </c>
      <c r="B42" s="113">
        <f t="shared" si="0"/>
        <v>0</v>
      </c>
      <c r="C42" s="113"/>
      <c r="D42" s="113"/>
      <c r="E42" s="113"/>
      <c r="F42" s="75"/>
      <c r="G42" s="113"/>
      <c r="H42" s="76"/>
      <c r="I42" s="113"/>
      <c r="J42" s="76"/>
    </row>
    <row r="43" spans="1:10">
      <c r="A43" s="76" t="s">
        <v>350</v>
      </c>
      <c r="B43" s="113">
        <f t="shared" si="0"/>
        <v>0</v>
      </c>
      <c r="C43" s="113"/>
      <c r="D43" s="113"/>
      <c r="E43" s="113"/>
      <c r="F43" s="75"/>
      <c r="G43" s="113"/>
      <c r="H43" s="76"/>
      <c r="I43" s="113"/>
      <c r="J43" s="76"/>
    </row>
    <row r="44" spans="1:10">
      <c r="A44" s="76" t="s">
        <v>351</v>
      </c>
      <c r="B44" s="113">
        <f t="shared" si="0"/>
        <v>0</v>
      </c>
      <c r="C44" s="113"/>
      <c r="D44" s="113"/>
      <c r="E44" s="113"/>
      <c r="F44" s="77"/>
      <c r="G44" s="113"/>
      <c r="H44" s="76"/>
      <c r="I44" s="113"/>
      <c r="J44" s="76"/>
    </row>
    <row r="45" spans="1:10">
      <c r="A45" s="76" t="s">
        <v>352</v>
      </c>
      <c r="B45" s="113">
        <f t="shared" si="0"/>
        <v>0</v>
      </c>
      <c r="C45" s="113"/>
      <c r="D45" s="113"/>
      <c r="E45" s="113"/>
      <c r="F45" s="76"/>
      <c r="G45" s="113"/>
      <c r="H45" s="76"/>
      <c r="I45" s="113"/>
      <c r="J45" s="76"/>
    </row>
    <row r="46" spans="1:10">
      <c r="A46" s="76" t="s">
        <v>353</v>
      </c>
      <c r="B46" s="113">
        <f t="shared" si="0"/>
        <v>0</v>
      </c>
      <c r="C46" s="113"/>
      <c r="D46" s="113"/>
      <c r="E46" s="113"/>
      <c r="F46" s="76"/>
      <c r="G46" s="113"/>
      <c r="H46" s="76"/>
      <c r="I46" s="113"/>
      <c r="J46" s="76"/>
    </row>
    <row r="47" spans="1:10">
      <c r="A47" s="76" t="s">
        <v>269</v>
      </c>
      <c r="B47" s="113">
        <f t="shared" si="0"/>
        <v>0</v>
      </c>
      <c r="C47" s="113"/>
      <c r="D47" s="113"/>
      <c r="E47" s="113"/>
      <c r="F47" s="76"/>
      <c r="G47" s="113"/>
      <c r="H47" s="76"/>
      <c r="I47" s="113"/>
      <c r="J47" s="76"/>
    </row>
    <row r="48" spans="1:10">
      <c r="A48" s="76" t="s">
        <v>354</v>
      </c>
      <c r="B48" s="113">
        <f t="shared" si="0"/>
        <v>0</v>
      </c>
      <c r="C48" s="113"/>
      <c r="D48" s="113"/>
      <c r="E48" s="113"/>
      <c r="F48" s="76"/>
      <c r="G48" s="113"/>
      <c r="H48" s="76"/>
      <c r="I48" s="113"/>
      <c r="J48" s="76"/>
    </row>
    <row r="49" spans="1:10">
      <c r="A49" s="76" t="s">
        <v>355</v>
      </c>
      <c r="B49" s="113">
        <f t="shared" si="0"/>
        <v>0</v>
      </c>
      <c r="C49" s="113"/>
      <c r="D49" s="113"/>
      <c r="E49" s="113"/>
      <c r="F49" s="76"/>
      <c r="G49" s="113"/>
      <c r="H49" s="76"/>
      <c r="I49" s="113"/>
      <c r="J49" s="76"/>
    </row>
    <row r="50" spans="1:10">
      <c r="A50" s="76" t="s">
        <v>356</v>
      </c>
      <c r="B50" s="113">
        <f t="shared" si="0"/>
        <v>0</v>
      </c>
      <c r="C50" s="113"/>
      <c r="D50" s="113"/>
      <c r="E50" s="113"/>
      <c r="F50" s="76"/>
      <c r="G50" s="113"/>
      <c r="H50" s="76"/>
      <c r="I50" s="113"/>
      <c r="J50" s="76"/>
    </row>
    <row r="51" spans="1:10">
      <c r="A51" s="76" t="s">
        <v>270</v>
      </c>
      <c r="B51" s="113">
        <f t="shared" si="0"/>
        <v>0</v>
      </c>
      <c r="C51" s="113"/>
      <c r="D51" s="113"/>
      <c r="E51" s="113"/>
      <c r="F51" s="78"/>
      <c r="G51" s="113"/>
      <c r="H51" s="76"/>
      <c r="I51" s="113"/>
      <c r="J51" s="76"/>
    </row>
    <row r="52" spans="1:10">
      <c r="A52" s="79"/>
      <c r="B52" s="113">
        <f t="shared" si="0"/>
        <v>0</v>
      </c>
      <c r="C52" s="113"/>
      <c r="D52" s="113"/>
      <c r="E52" s="113"/>
      <c r="F52" s="79"/>
      <c r="G52" s="113"/>
      <c r="H52" s="76"/>
      <c r="I52" s="113"/>
      <c r="J52" s="76"/>
    </row>
    <row r="53" spans="1:10">
      <c r="A53" s="92" t="s">
        <v>568</v>
      </c>
      <c r="B53" s="115">
        <f t="shared" si="0"/>
        <v>3881</v>
      </c>
      <c r="C53" s="115">
        <v>2094</v>
      </c>
      <c r="D53" s="115">
        <v>394</v>
      </c>
      <c r="E53" s="115">
        <v>1393</v>
      </c>
      <c r="F53" s="92" t="s">
        <v>569</v>
      </c>
      <c r="G53" s="114">
        <f>SUM(H53:J53)</f>
        <v>3402</v>
      </c>
      <c r="H53" s="114">
        <v>1585</v>
      </c>
      <c r="I53" s="114">
        <v>314</v>
      </c>
      <c r="J53" s="114">
        <v>1503</v>
      </c>
    </row>
  </sheetData>
  <mergeCells count="7">
    <mergeCell ref="A1:J1"/>
    <mergeCell ref="A2:J2"/>
    <mergeCell ref="A3:J3"/>
    <mergeCell ref="A4:A5"/>
    <mergeCell ref="F4:F5"/>
    <mergeCell ref="B4:E4"/>
    <mergeCell ref="G4:J4"/>
  </mergeCells>
  <phoneticPr fontId="2" type="noConversion"/>
  <printOptions horizontalCentered="1"/>
  <pageMargins left="0.35433070866141736" right="0.35433070866141736" top="0.51181102362204722" bottom="0.43307086614173229" header="0.27559055118110237" footer="0.15748031496062992"/>
  <pageSetup paperSize="9" scale="65" firstPageNumber="22" pageOrder="overThenDown" orientation="landscape" useFirstPageNumber="1" r:id="rId1"/>
  <headerFooter alignWithMargins="0">
    <oddFooter>&amp;C‐ 55 ‐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view="pageLayout" zoomScaleNormal="100" workbookViewId="0">
      <selection activeCell="E10" sqref="E10"/>
    </sheetView>
  </sheetViews>
  <sheetFormatPr defaultColWidth="9" defaultRowHeight="14.25"/>
  <cols>
    <col min="1" max="1" width="45" style="168" customWidth="1"/>
    <col min="2" max="4" width="12.625" style="168" customWidth="1"/>
    <col min="5" max="5" width="45" style="168" customWidth="1"/>
    <col min="6" max="6" width="12.625" style="168" customWidth="1"/>
    <col min="7" max="8" width="12.625" style="169" customWidth="1"/>
    <col min="9" max="9" width="9" style="168"/>
    <col min="10" max="10" width="12.875" style="168" customWidth="1"/>
    <col min="11" max="11" width="20.25" style="168" customWidth="1"/>
    <col min="12" max="16384" width="9" style="168"/>
  </cols>
  <sheetData>
    <row r="1" spans="1:8" ht="30.2" customHeight="1">
      <c r="A1" s="289" t="s">
        <v>868</v>
      </c>
      <c r="B1" s="289"/>
      <c r="C1" s="289"/>
      <c r="D1" s="289"/>
      <c r="E1" s="289"/>
      <c r="F1" s="289"/>
      <c r="G1" s="289"/>
      <c r="H1" s="289"/>
    </row>
    <row r="2" spans="1:8" ht="14.25" customHeight="1">
      <c r="A2" s="54"/>
      <c r="B2" s="54"/>
      <c r="C2" s="54"/>
      <c r="D2" s="54"/>
      <c r="E2" s="54"/>
      <c r="F2" s="54"/>
      <c r="G2" s="54"/>
      <c r="H2" s="53" t="s">
        <v>869</v>
      </c>
    </row>
    <row r="3" spans="1:8" ht="14.25" customHeight="1">
      <c r="A3" s="39"/>
      <c r="B3" s="39"/>
      <c r="C3" s="39"/>
      <c r="D3" s="39"/>
      <c r="E3" s="39"/>
      <c r="F3" s="39"/>
      <c r="G3" s="40"/>
      <c r="H3" s="53" t="s">
        <v>174</v>
      </c>
    </row>
    <row r="4" spans="1:8" ht="30.75" customHeight="1">
      <c r="A4" s="88" t="s">
        <v>870</v>
      </c>
      <c r="B4" s="88" t="s">
        <v>871</v>
      </c>
      <c r="C4" s="88" t="s">
        <v>872</v>
      </c>
      <c r="D4" s="88" t="s">
        <v>873</v>
      </c>
      <c r="E4" s="88" t="s">
        <v>870</v>
      </c>
      <c r="F4" s="88" t="s">
        <v>871</v>
      </c>
      <c r="G4" s="88" t="s">
        <v>872</v>
      </c>
      <c r="H4" s="88" t="s">
        <v>873</v>
      </c>
    </row>
    <row r="5" spans="1:8" ht="28.5" customHeight="1">
      <c r="A5" s="89" t="s">
        <v>1006</v>
      </c>
      <c r="B5" s="145">
        <v>12718</v>
      </c>
      <c r="C5" s="145">
        <v>14713</v>
      </c>
      <c r="D5" s="145">
        <v>15591</v>
      </c>
      <c r="E5" s="89" t="s">
        <v>1011</v>
      </c>
      <c r="F5" s="145">
        <v>10789</v>
      </c>
      <c r="G5" s="145">
        <v>14103</v>
      </c>
      <c r="H5" s="145">
        <v>14368</v>
      </c>
    </row>
    <row r="6" spans="1:8" ht="28.5" customHeight="1">
      <c r="A6" s="89" t="s">
        <v>1007</v>
      </c>
      <c r="B6" s="145">
        <v>213986</v>
      </c>
      <c r="C6" s="145">
        <v>213986</v>
      </c>
      <c r="D6" s="145">
        <v>244742</v>
      </c>
      <c r="E6" s="89" t="s">
        <v>1012</v>
      </c>
      <c r="F6" s="145">
        <v>172974</v>
      </c>
      <c r="G6" s="145">
        <v>172974</v>
      </c>
      <c r="H6" s="145">
        <v>161078</v>
      </c>
    </row>
    <row r="7" spans="1:8" ht="28.5" customHeight="1">
      <c r="A7" s="91" t="s">
        <v>1008</v>
      </c>
      <c r="B7" s="145">
        <v>75340</v>
      </c>
      <c r="C7" s="145">
        <v>75340</v>
      </c>
      <c r="D7" s="145">
        <v>58649</v>
      </c>
      <c r="E7" s="91" t="s">
        <v>1013</v>
      </c>
      <c r="F7" s="145">
        <v>75206</v>
      </c>
      <c r="G7" s="145">
        <v>75206</v>
      </c>
      <c r="H7" s="145">
        <v>79258</v>
      </c>
    </row>
    <row r="8" spans="1:8" ht="28.5" customHeight="1">
      <c r="A8" s="91" t="s">
        <v>1009</v>
      </c>
      <c r="B8" s="145">
        <v>75275</v>
      </c>
      <c r="C8" s="145">
        <v>75275</v>
      </c>
      <c r="D8" s="145">
        <v>78526</v>
      </c>
      <c r="E8" s="91" t="s">
        <v>1014</v>
      </c>
      <c r="F8" s="145">
        <v>73680</v>
      </c>
      <c r="G8" s="145">
        <v>73680</v>
      </c>
      <c r="H8" s="145">
        <v>71049</v>
      </c>
    </row>
    <row r="9" spans="1:8" ht="28.5" customHeight="1">
      <c r="A9" s="91"/>
      <c r="B9" s="145"/>
      <c r="C9" s="145"/>
      <c r="D9" s="145"/>
      <c r="E9" s="91"/>
      <c r="F9" s="145"/>
      <c r="G9" s="145"/>
      <c r="H9" s="145"/>
    </row>
    <row r="10" spans="1:8" ht="28.5" customHeight="1">
      <c r="A10" s="167" t="s">
        <v>874</v>
      </c>
      <c r="B10" s="145">
        <f>SUM(B5:B9)</f>
        <v>377319</v>
      </c>
      <c r="C10" s="145">
        <f>SUM(C5:C9)</f>
        <v>379314</v>
      </c>
      <c r="D10" s="145">
        <f>SUM(D5:D9)</f>
        <v>397508</v>
      </c>
      <c r="E10" s="167" t="s">
        <v>880</v>
      </c>
      <c r="F10" s="145">
        <f>SUM(F5:F9)</f>
        <v>332649</v>
      </c>
      <c r="G10" s="145">
        <f>SUM(G5:G9)</f>
        <v>335963</v>
      </c>
      <c r="H10" s="145">
        <f>SUM(H5:H9)</f>
        <v>325753</v>
      </c>
    </row>
    <row r="11" spans="1:8" ht="28.5" customHeight="1">
      <c r="A11" s="91" t="s">
        <v>875</v>
      </c>
      <c r="B11" s="145">
        <v>412246</v>
      </c>
      <c r="C11" s="145">
        <v>412246</v>
      </c>
      <c r="D11" s="145">
        <v>412246</v>
      </c>
      <c r="E11" s="91" t="s">
        <v>881</v>
      </c>
      <c r="F11" s="145">
        <v>455108</v>
      </c>
      <c r="G11" s="145">
        <v>453129</v>
      </c>
      <c r="H11" s="145">
        <v>490953</v>
      </c>
    </row>
    <row r="12" spans="1:8" ht="28.5" customHeight="1">
      <c r="A12" s="91" t="s">
        <v>876</v>
      </c>
      <c r="B12" s="145"/>
      <c r="C12" s="145"/>
      <c r="D12" s="145">
        <v>131734</v>
      </c>
      <c r="E12" s="91" t="s">
        <v>882</v>
      </c>
      <c r="F12" s="145"/>
      <c r="G12" s="145"/>
      <c r="H12" s="145">
        <v>122674</v>
      </c>
    </row>
    <row r="13" spans="1:8" ht="28.5" customHeight="1">
      <c r="A13" s="91"/>
      <c r="B13" s="145"/>
      <c r="C13" s="145"/>
      <c r="D13" s="145"/>
      <c r="E13" s="91"/>
      <c r="F13" s="145"/>
      <c r="G13" s="145"/>
      <c r="H13" s="145"/>
    </row>
    <row r="14" spans="1:8" ht="28.5" customHeight="1">
      <c r="A14" s="91" t="s">
        <v>877</v>
      </c>
      <c r="B14" s="145"/>
      <c r="C14" s="145"/>
      <c r="D14" s="145">
        <v>208135</v>
      </c>
      <c r="E14" s="91" t="s">
        <v>883</v>
      </c>
      <c r="F14" s="145">
        <v>1808</v>
      </c>
      <c r="G14" s="145">
        <v>2467</v>
      </c>
      <c r="H14" s="145">
        <v>210243</v>
      </c>
    </row>
    <row r="15" spans="1:8" ht="28.5" customHeight="1">
      <c r="A15" s="91"/>
      <c r="B15" s="145"/>
      <c r="C15" s="145"/>
      <c r="D15" s="145"/>
      <c r="E15" s="84"/>
      <c r="F15" s="145"/>
      <c r="G15" s="145"/>
      <c r="H15" s="145"/>
    </row>
    <row r="16" spans="1:8" ht="28.5" customHeight="1">
      <c r="A16" s="167" t="s">
        <v>878</v>
      </c>
      <c r="B16" s="145">
        <f>SUM(B10,B11,B12,B14)</f>
        <v>789565</v>
      </c>
      <c r="C16" s="145">
        <f>SUM(C10,C11,C12,C14)</f>
        <v>791560</v>
      </c>
      <c r="D16" s="145">
        <f>SUM(D10,D11,D12,D14)</f>
        <v>1149623</v>
      </c>
      <c r="E16" s="167" t="s">
        <v>879</v>
      </c>
      <c r="F16" s="145">
        <f>SUM(F10,F14)</f>
        <v>334457</v>
      </c>
      <c r="G16" s="145">
        <f>SUM(G10,G14)</f>
        <v>338430</v>
      </c>
      <c r="H16" s="145">
        <f>SUM(H10:H14)</f>
        <v>1149623</v>
      </c>
    </row>
    <row r="17" spans="1:8" ht="17.45" customHeight="1">
      <c r="A17" s="290"/>
      <c r="B17" s="290"/>
      <c r="C17" s="290"/>
      <c r="D17" s="290"/>
      <c r="E17" s="290"/>
      <c r="F17" s="290"/>
      <c r="G17" s="290"/>
      <c r="H17" s="290"/>
    </row>
  </sheetData>
  <mergeCells count="2">
    <mergeCell ref="A1:H1"/>
    <mergeCell ref="A17:H17"/>
  </mergeCells>
  <phoneticPr fontId="2" type="noConversion"/>
  <pageMargins left="0.7" right="0.7" top="0.75" bottom="0.75" header="0.3" footer="0.3"/>
  <pageSetup paperSize="9" scale="74" orientation="landscape" verticalDpi="0" r:id="rId1"/>
  <headerFooter>
    <oddFooter>&amp;C‐ 56 ‐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 codeName="Sheet15"/>
  <dimension ref="A1:E33"/>
  <sheetViews>
    <sheetView showGridLines="0" showZeros="0" view="pageLayout" zoomScaleNormal="100" zoomScaleSheetLayoutView="130" workbookViewId="0">
      <selection activeCell="B7" sqref="B7"/>
    </sheetView>
  </sheetViews>
  <sheetFormatPr defaultColWidth="9" defaultRowHeight="14.25"/>
  <cols>
    <col min="1" max="1" width="50.625" style="37" customWidth="1"/>
    <col min="2" max="3" width="18.625" style="37" customWidth="1"/>
    <col min="4" max="5" width="18.625" style="38" customWidth="1"/>
    <col min="6" max="6" width="9" style="37"/>
    <col min="7" max="7" width="12.875" style="37" customWidth="1"/>
    <col min="8" max="8" width="20.25" style="37" customWidth="1"/>
    <col min="9" max="16384" width="9" style="37"/>
  </cols>
  <sheetData>
    <row r="1" spans="1:5" ht="30.2" customHeight="1">
      <c r="A1" s="289" t="s">
        <v>860</v>
      </c>
      <c r="B1" s="289"/>
      <c r="C1" s="289"/>
      <c r="D1" s="289"/>
      <c r="E1" s="289"/>
    </row>
    <row r="2" spans="1:5" ht="14.25" customHeight="1">
      <c r="A2" s="54"/>
      <c r="B2" s="54"/>
      <c r="C2" s="54"/>
      <c r="D2" s="54"/>
      <c r="E2" s="53" t="s">
        <v>862</v>
      </c>
    </row>
    <row r="3" spans="1:5" ht="14.25" customHeight="1">
      <c r="A3" s="39"/>
      <c r="B3" s="39"/>
      <c r="C3" s="39"/>
      <c r="D3" s="40"/>
      <c r="E3" s="53" t="s">
        <v>174</v>
      </c>
    </row>
    <row r="4" spans="1:5" ht="30.75" customHeight="1">
      <c r="A4" s="88" t="s">
        <v>768</v>
      </c>
      <c r="B4" s="88" t="s">
        <v>276</v>
      </c>
      <c r="C4" s="88" t="s">
        <v>1</v>
      </c>
      <c r="D4" s="88" t="s">
        <v>14</v>
      </c>
      <c r="E4" s="88" t="s">
        <v>277</v>
      </c>
    </row>
    <row r="5" spans="1:5" ht="28.5" customHeight="1">
      <c r="A5" s="86" t="s">
        <v>1010</v>
      </c>
      <c r="B5" s="145">
        <f>SUM(B6:B9)</f>
        <v>377318.88</v>
      </c>
      <c r="C5" s="145">
        <f t="shared" ref="C5:D5" si="0">SUM(C6:C9)</f>
        <v>379313.61000000004</v>
      </c>
      <c r="D5" s="145">
        <f t="shared" si="0"/>
        <v>397508.36</v>
      </c>
      <c r="E5" s="212">
        <f>D5/B5</f>
        <v>1.0535077386003053</v>
      </c>
    </row>
    <row r="6" spans="1:5" ht="28.5" customHeight="1">
      <c r="A6" s="89" t="s">
        <v>1015</v>
      </c>
      <c r="B6" s="145">
        <v>12718</v>
      </c>
      <c r="C6" s="145">
        <v>14712.73</v>
      </c>
      <c r="D6" s="145">
        <v>15591.12</v>
      </c>
      <c r="E6" s="212">
        <f>D6/B6</f>
        <v>1.2259097342349428</v>
      </c>
    </row>
    <row r="7" spans="1:5" ht="28.5" customHeight="1">
      <c r="A7" s="89" t="s">
        <v>1016</v>
      </c>
      <c r="B7" s="145">
        <v>213985.88</v>
      </c>
      <c r="C7" s="145">
        <v>213985.88</v>
      </c>
      <c r="D7" s="145">
        <v>244742.15</v>
      </c>
      <c r="E7" s="212">
        <f>D7/B7</f>
        <v>1.1437303713684286</v>
      </c>
    </row>
    <row r="8" spans="1:5" ht="28.5" customHeight="1">
      <c r="A8" s="91" t="s">
        <v>1017</v>
      </c>
      <c r="B8" s="145">
        <v>75339.69</v>
      </c>
      <c r="C8" s="145">
        <v>75339.69</v>
      </c>
      <c r="D8" s="145">
        <v>58649.05</v>
      </c>
      <c r="E8" s="212">
        <f>D8/B8</f>
        <v>0.77846152539252556</v>
      </c>
    </row>
    <row r="9" spans="1:5" ht="28.5" customHeight="1">
      <c r="A9" s="91" t="s">
        <v>1018</v>
      </c>
      <c r="B9" s="145">
        <v>75275.31</v>
      </c>
      <c r="C9" s="145">
        <v>75275.31</v>
      </c>
      <c r="D9" s="145">
        <v>78526.039999999994</v>
      </c>
      <c r="E9" s="212">
        <f>D9/B9</f>
        <v>1.0431845448394699</v>
      </c>
    </row>
    <row r="10" spans="1:5" ht="28.5" customHeight="1">
      <c r="A10" s="91"/>
      <c r="B10" s="145"/>
      <c r="C10" s="145"/>
      <c r="D10" s="145"/>
      <c r="E10" s="212"/>
    </row>
    <row r="11" spans="1:5" ht="28.5" customHeight="1">
      <c r="A11" s="91"/>
      <c r="B11" s="84"/>
      <c r="C11" s="84"/>
      <c r="D11" s="84"/>
      <c r="E11" s="85"/>
    </row>
    <row r="12" spans="1:5" ht="28.5" customHeight="1">
      <c r="A12" s="91"/>
      <c r="B12" s="84"/>
      <c r="C12" s="84"/>
      <c r="D12" s="84"/>
      <c r="E12" s="85"/>
    </row>
    <row r="13" spans="1:5" ht="28.5" customHeight="1">
      <c r="A13" s="91"/>
      <c r="B13" s="84"/>
      <c r="C13" s="84"/>
      <c r="D13" s="84"/>
      <c r="E13" s="85"/>
    </row>
    <row r="14" spans="1:5" ht="28.5" customHeight="1">
      <c r="A14" s="91"/>
      <c r="B14" s="84"/>
      <c r="C14" s="84"/>
      <c r="D14" s="84"/>
      <c r="E14" s="85"/>
    </row>
    <row r="15" spans="1:5" ht="28.5" customHeight="1">
      <c r="A15" s="91"/>
      <c r="B15" s="84"/>
      <c r="C15" s="84"/>
      <c r="D15" s="84"/>
      <c r="E15" s="85"/>
    </row>
    <row r="16" spans="1:5" ht="28.5" customHeight="1">
      <c r="A16" s="91"/>
      <c r="B16" s="84"/>
      <c r="C16" s="84"/>
      <c r="D16" s="84"/>
      <c r="E16" s="85"/>
    </row>
    <row r="17" spans="1:5" ht="28.5" customHeight="1">
      <c r="A17" s="91"/>
      <c r="B17" s="84"/>
      <c r="C17" s="84"/>
      <c r="D17" s="84"/>
      <c r="E17" s="85"/>
    </row>
    <row r="18" spans="1:5" ht="28.5" customHeight="1">
      <c r="A18" s="91"/>
      <c r="B18" s="84"/>
      <c r="C18" s="84"/>
      <c r="D18" s="84"/>
      <c r="E18" s="85"/>
    </row>
    <row r="19" spans="1:5" ht="28.5" customHeight="1">
      <c r="A19" s="91"/>
      <c r="B19" s="84"/>
      <c r="C19" s="84"/>
      <c r="D19" s="84"/>
      <c r="E19" s="85"/>
    </row>
    <row r="20" spans="1:5" ht="28.5" customHeight="1">
      <c r="A20" s="91"/>
      <c r="B20" s="84"/>
      <c r="C20" s="84"/>
      <c r="D20" s="84"/>
      <c r="E20" s="85"/>
    </row>
    <row r="21" spans="1:5" ht="28.5" customHeight="1">
      <c r="A21" s="91"/>
      <c r="B21" s="84"/>
      <c r="C21" s="84"/>
      <c r="D21" s="84"/>
      <c r="E21" s="85"/>
    </row>
    <row r="22" spans="1:5" ht="28.5" customHeight="1">
      <c r="A22" s="91"/>
      <c r="B22" s="84"/>
      <c r="C22" s="84"/>
      <c r="D22" s="84"/>
      <c r="E22" s="85"/>
    </row>
    <row r="23" spans="1:5" ht="28.5" customHeight="1">
      <c r="A23" s="91"/>
      <c r="B23" s="84"/>
      <c r="C23" s="84"/>
      <c r="D23" s="84"/>
      <c r="E23" s="85"/>
    </row>
    <row r="24" spans="1:5" ht="28.5" customHeight="1">
      <c r="A24" s="91"/>
      <c r="B24" s="84"/>
      <c r="C24" s="84"/>
      <c r="D24" s="84"/>
      <c r="E24" s="85"/>
    </row>
    <row r="25" spans="1:5" ht="28.5" customHeight="1">
      <c r="A25" s="91"/>
      <c r="B25" s="84"/>
      <c r="C25" s="84"/>
      <c r="D25" s="84"/>
      <c r="E25" s="85"/>
    </row>
    <row r="26" spans="1:5" ht="28.5" customHeight="1">
      <c r="A26" s="91"/>
      <c r="B26" s="84"/>
      <c r="C26" s="84"/>
      <c r="D26" s="84"/>
      <c r="E26" s="85"/>
    </row>
    <row r="27" spans="1:5" ht="28.5" customHeight="1">
      <c r="A27" s="91"/>
      <c r="B27" s="84"/>
      <c r="C27" s="84"/>
      <c r="D27" s="84"/>
      <c r="E27" s="85"/>
    </row>
    <row r="28" spans="1:5" ht="28.5" customHeight="1">
      <c r="A28" s="91"/>
      <c r="B28" s="84"/>
      <c r="C28" s="84"/>
      <c r="D28" s="84"/>
      <c r="E28" s="85"/>
    </row>
    <row r="29" spans="1:5" ht="28.5" customHeight="1">
      <c r="A29" s="91"/>
      <c r="B29" s="84"/>
      <c r="C29" s="84"/>
      <c r="D29" s="84"/>
      <c r="E29" s="85"/>
    </row>
    <row r="30" spans="1:5" ht="28.5" customHeight="1">
      <c r="A30" s="91"/>
      <c r="B30" s="84"/>
      <c r="C30" s="84"/>
      <c r="D30" s="84"/>
      <c r="E30" s="85"/>
    </row>
    <row r="31" spans="1:5" ht="28.5" customHeight="1">
      <c r="A31" s="91"/>
      <c r="B31" s="84"/>
      <c r="C31" s="84"/>
      <c r="D31" s="84"/>
      <c r="E31" s="85"/>
    </row>
    <row r="32" spans="1:5" ht="28.5" customHeight="1">
      <c r="A32" s="91"/>
      <c r="B32" s="84"/>
      <c r="C32" s="84"/>
      <c r="D32" s="84"/>
      <c r="E32" s="85"/>
    </row>
    <row r="33" spans="1:5" ht="17.45" customHeight="1">
      <c r="A33" s="291"/>
      <c r="B33" s="291"/>
      <c r="C33" s="291"/>
      <c r="D33" s="291"/>
      <c r="E33" s="291"/>
    </row>
  </sheetData>
  <mergeCells count="2">
    <mergeCell ref="A1:E1"/>
    <mergeCell ref="A33:E33"/>
  </mergeCells>
  <phoneticPr fontId="13" type="noConversion"/>
  <printOptions horizontalCentered="1"/>
  <pageMargins left="0.27559055118110237" right="0.19685039370078741" top="0.82677165354330717" bottom="0.43307086614173229" header="0.47244094488188981" footer="0.15748031496062992"/>
  <pageSetup paperSize="9" firstPageNumber="24" orientation="landscape" useFirstPageNumber="1" r:id="rId1"/>
  <headerFooter alignWithMargins="0">
    <oddFooter>&amp;C‐ 57 ‐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 codeName="Sheet16"/>
  <dimension ref="A1:E19"/>
  <sheetViews>
    <sheetView showGridLines="0" showZeros="0" view="pageLayout" zoomScaleNormal="100" zoomScaleSheetLayoutView="115" workbookViewId="0">
      <selection activeCell="D15" sqref="D15"/>
    </sheetView>
  </sheetViews>
  <sheetFormatPr defaultColWidth="9" defaultRowHeight="14.25"/>
  <cols>
    <col min="1" max="1" width="51.125" style="39" customWidth="1"/>
    <col min="2" max="3" width="18.625" style="39" customWidth="1"/>
    <col min="4" max="5" width="18.625" style="40" customWidth="1"/>
    <col min="6" max="16384" width="9" style="39"/>
  </cols>
  <sheetData>
    <row r="1" spans="1:5" ht="30.2" customHeight="1">
      <c r="A1" s="289" t="s">
        <v>864</v>
      </c>
      <c r="B1" s="289"/>
      <c r="C1" s="289"/>
      <c r="D1" s="289"/>
      <c r="E1" s="289"/>
    </row>
    <row r="2" spans="1:5" ht="18" customHeight="1">
      <c r="A2" s="54"/>
      <c r="B2" s="54"/>
      <c r="C2" s="54"/>
      <c r="D2" s="54"/>
      <c r="E2" s="53" t="s">
        <v>863</v>
      </c>
    </row>
    <row r="3" spans="1:5" ht="18" customHeight="1">
      <c r="A3" s="51"/>
      <c r="B3" s="51"/>
      <c r="C3" s="51"/>
      <c r="D3" s="52"/>
      <c r="E3" s="53" t="s">
        <v>174</v>
      </c>
    </row>
    <row r="4" spans="1:5" ht="36" customHeight="1">
      <c r="A4" s="88" t="s">
        <v>769</v>
      </c>
      <c r="B4" s="88" t="s">
        <v>276</v>
      </c>
      <c r="C4" s="88" t="s">
        <v>1</v>
      </c>
      <c r="D4" s="88" t="s">
        <v>14</v>
      </c>
      <c r="E4" s="88" t="s">
        <v>277</v>
      </c>
    </row>
    <row r="5" spans="1:5" ht="25.35" customHeight="1">
      <c r="A5" s="86" t="s">
        <v>1019</v>
      </c>
      <c r="B5" s="145">
        <f>SUM(B11+B9+B13+B7)</f>
        <v>332648.73000000004</v>
      </c>
      <c r="C5" s="145">
        <f>SUM(C11+C9+C13+C7)</f>
        <v>335962.68000000005</v>
      </c>
      <c r="D5" s="145">
        <f>SUM(D11+D9+D13+D7)</f>
        <v>325753</v>
      </c>
      <c r="E5" s="212">
        <f>D5/B5</f>
        <v>0.97927023500134802</v>
      </c>
    </row>
    <row r="6" spans="1:5" ht="25.35" customHeight="1">
      <c r="A6" s="89" t="s">
        <v>770</v>
      </c>
      <c r="B6" s="145">
        <f>B12+B10+B14+B8</f>
        <v>317034.99000000005</v>
      </c>
      <c r="C6" s="145">
        <f>C12+C10+C14+C8</f>
        <v>317567.15000000002</v>
      </c>
      <c r="D6" s="145">
        <f>D12+D10+D14+D8</f>
        <v>300295.18</v>
      </c>
      <c r="E6" s="212">
        <f>D6/B6</f>
        <v>0.9471988565047661</v>
      </c>
    </row>
    <row r="7" spans="1:5" ht="25.35" customHeight="1">
      <c r="A7" s="90" t="s">
        <v>1021</v>
      </c>
      <c r="B7" s="145">
        <v>10789.05</v>
      </c>
      <c r="C7" s="145">
        <v>14103</v>
      </c>
      <c r="D7" s="145">
        <v>14367.81</v>
      </c>
      <c r="E7" s="212">
        <f t="shared" ref="E7:E8" si="0">D7/B7</f>
        <v>1.3317029766290822</v>
      </c>
    </row>
    <row r="8" spans="1:5" ht="25.35" customHeight="1">
      <c r="A8" s="90" t="s">
        <v>359</v>
      </c>
      <c r="B8" s="145">
        <v>3930.84</v>
      </c>
      <c r="C8" s="145">
        <v>4463</v>
      </c>
      <c r="D8" s="145">
        <v>6755</v>
      </c>
      <c r="E8" s="212">
        <f t="shared" si="0"/>
        <v>1.7184622116392425</v>
      </c>
    </row>
    <row r="9" spans="1:5" ht="25.35" customHeight="1">
      <c r="A9" s="90" t="s">
        <v>1020</v>
      </c>
      <c r="B9" s="145">
        <v>172973.88</v>
      </c>
      <c r="C9" s="145">
        <v>172973.88</v>
      </c>
      <c r="D9" s="145">
        <v>161078.26</v>
      </c>
      <c r="E9" s="212">
        <f>D9/B9</f>
        <v>0.93122880749394077</v>
      </c>
    </row>
    <row r="10" spans="1:5" ht="25.35" customHeight="1">
      <c r="A10" s="90" t="s">
        <v>358</v>
      </c>
      <c r="B10" s="145">
        <v>170638.81</v>
      </c>
      <c r="C10" s="145">
        <v>170638.81</v>
      </c>
      <c r="D10" s="145">
        <v>154163.5</v>
      </c>
      <c r="E10" s="212">
        <f>D10/B10</f>
        <v>0.90344922119417037</v>
      </c>
    </row>
    <row r="11" spans="1:5" ht="25.35" customHeight="1">
      <c r="A11" s="90" t="s">
        <v>1022</v>
      </c>
      <c r="B11" s="145">
        <v>75205.960000000006</v>
      </c>
      <c r="C11" s="145">
        <v>75205.960000000006</v>
      </c>
      <c r="D11" s="145">
        <v>79257.990000000005</v>
      </c>
      <c r="E11" s="212">
        <f t="shared" ref="E11:E14" si="1">D11/B11</f>
        <v>1.0538791074537177</v>
      </c>
    </row>
    <row r="12" spans="1:5" ht="25.35" customHeight="1">
      <c r="A12" s="90" t="s">
        <v>357</v>
      </c>
      <c r="B12" s="145">
        <v>75180.960000000006</v>
      </c>
      <c r="C12" s="145">
        <v>75180.960000000006</v>
      </c>
      <c r="D12" s="145">
        <v>79178.06</v>
      </c>
      <c r="E12" s="212">
        <f t="shared" si="1"/>
        <v>1.0531663868085748</v>
      </c>
    </row>
    <row r="13" spans="1:5" ht="25.35" customHeight="1">
      <c r="A13" s="90" t="s">
        <v>1023</v>
      </c>
      <c r="B13" s="145">
        <v>73679.839999999997</v>
      </c>
      <c r="C13" s="145">
        <v>73679.839999999997</v>
      </c>
      <c r="D13" s="145">
        <v>71048.94</v>
      </c>
      <c r="E13" s="212">
        <f t="shared" si="1"/>
        <v>0.96429281062499606</v>
      </c>
    </row>
    <row r="14" spans="1:5" ht="25.35" customHeight="1">
      <c r="A14" s="90" t="s">
        <v>771</v>
      </c>
      <c r="B14" s="145">
        <v>67284.38</v>
      </c>
      <c r="C14" s="145">
        <v>67284.38</v>
      </c>
      <c r="D14" s="145">
        <v>60198.62</v>
      </c>
      <c r="E14" s="212">
        <f t="shared" si="1"/>
        <v>0.89468937664284043</v>
      </c>
    </row>
    <row r="15" spans="1:5" ht="24" customHeight="1">
      <c r="A15" s="41"/>
      <c r="B15" s="42"/>
      <c r="C15" s="42"/>
      <c r="D15" s="43"/>
      <c r="E15" s="44"/>
    </row>
    <row r="16" spans="1:5" ht="24" customHeight="1">
      <c r="A16" s="45"/>
      <c r="B16" s="46"/>
      <c r="C16" s="46"/>
      <c r="D16" s="47"/>
      <c r="E16" s="44"/>
    </row>
    <row r="17" spans="1:5" ht="24" customHeight="1">
      <c r="A17" s="41"/>
      <c r="B17" s="42"/>
      <c r="C17" s="42"/>
      <c r="D17" s="47"/>
      <c r="E17" s="44"/>
    </row>
    <row r="18" spans="1:5" ht="24" customHeight="1">
      <c r="A18" s="48"/>
      <c r="B18" s="42"/>
      <c r="C18" s="42"/>
      <c r="D18" s="47"/>
      <c r="E18" s="44"/>
    </row>
    <row r="19" spans="1:5" ht="24" customHeight="1">
      <c r="A19" s="41"/>
      <c r="B19" s="42"/>
      <c r="C19" s="42"/>
      <c r="D19" s="47"/>
      <c r="E19" s="44"/>
    </row>
  </sheetData>
  <mergeCells count="1">
    <mergeCell ref="A1:E1"/>
  </mergeCells>
  <phoneticPr fontId="13" type="noConversion"/>
  <printOptions horizontalCentered="1"/>
  <pageMargins left="0.19685039370078741" right="0.19685039370078741" top="0.82677165354330717" bottom="0.43307086614173229" header="0.39370078740157483" footer="0.15748031496062992"/>
  <pageSetup paperSize="9" firstPageNumber="26" orientation="landscape" useFirstPageNumber="1" r:id="rId1"/>
  <headerFooter alignWithMargins="0">
    <oddFooter>&amp;C‐ 58 ‐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 codeName="Sheet17"/>
  <dimension ref="A1:E31"/>
  <sheetViews>
    <sheetView showGridLines="0" showZeros="0" view="pageLayout" zoomScaleNormal="100" zoomScaleSheetLayoutView="130" workbookViewId="0">
      <selection activeCell="B6" sqref="B6"/>
    </sheetView>
  </sheetViews>
  <sheetFormatPr defaultColWidth="9" defaultRowHeight="14.25"/>
  <cols>
    <col min="1" max="1" width="52.625" style="39" customWidth="1"/>
    <col min="2" max="4" width="18.625" style="40" customWidth="1"/>
    <col min="5" max="5" width="18.625" style="39" customWidth="1"/>
    <col min="6" max="16384" width="9" style="39"/>
  </cols>
  <sheetData>
    <row r="1" spans="1:5" ht="30.2" customHeight="1">
      <c r="A1" s="289" t="s">
        <v>866</v>
      </c>
      <c r="B1" s="289"/>
      <c r="C1" s="289"/>
      <c r="D1" s="289"/>
      <c r="E1" s="289"/>
    </row>
    <row r="2" spans="1:5" ht="19.5" customHeight="1">
      <c r="A2" s="54"/>
      <c r="B2" s="54"/>
      <c r="C2" s="54"/>
      <c r="D2" s="54"/>
      <c r="E2" s="53" t="s">
        <v>865</v>
      </c>
    </row>
    <row r="3" spans="1:5" ht="19.5" customHeight="1">
      <c r="D3" s="292" t="s">
        <v>174</v>
      </c>
      <c r="E3" s="292"/>
    </row>
    <row r="4" spans="1:5" ht="40.700000000000003" customHeight="1">
      <c r="A4" s="88" t="s">
        <v>772</v>
      </c>
      <c r="B4" s="88" t="s">
        <v>276</v>
      </c>
      <c r="C4" s="88" t="s">
        <v>1</v>
      </c>
      <c r="D4" s="88" t="s">
        <v>14</v>
      </c>
      <c r="E4" s="88" t="s">
        <v>277</v>
      </c>
    </row>
    <row r="5" spans="1:5" ht="27.75" customHeight="1">
      <c r="A5" s="86" t="s">
        <v>773</v>
      </c>
      <c r="B5" s="145">
        <v>455108</v>
      </c>
      <c r="C5" s="145">
        <v>453129</v>
      </c>
      <c r="D5" s="145">
        <f>SUM(D6:D9)</f>
        <v>490953</v>
      </c>
      <c r="E5" s="212">
        <f>D5/B5</f>
        <v>1.0787615247369855</v>
      </c>
    </row>
    <row r="6" spans="1:5" ht="27.75" customHeight="1">
      <c r="A6" s="87" t="s">
        <v>1024</v>
      </c>
      <c r="B6" s="145">
        <v>19571</v>
      </c>
      <c r="C6" s="145">
        <v>17592</v>
      </c>
      <c r="D6" s="145">
        <v>18565</v>
      </c>
      <c r="E6" s="212">
        <f>D6/B6</f>
        <v>0.94859741454192426</v>
      </c>
    </row>
    <row r="7" spans="1:5" ht="27.75" customHeight="1">
      <c r="A7" s="87" t="s">
        <v>1025</v>
      </c>
      <c r="B7" s="145">
        <v>373232</v>
      </c>
      <c r="C7" s="145">
        <v>373232</v>
      </c>
      <c r="D7" s="145">
        <v>417618</v>
      </c>
      <c r="E7" s="212">
        <f t="shared" ref="E7:E9" si="0">D7/B7</f>
        <v>1.1189233506237408</v>
      </c>
    </row>
    <row r="8" spans="1:5" ht="27.75" customHeight="1">
      <c r="A8" s="87" t="s">
        <v>1026</v>
      </c>
      <c r="B8" s="145">
        <v>16432</v>
      </c>
      <c r="C8" s="145">
        <v>16432</v>
      </c>
      <c r="D8" s="145">
        <v>1685</v>
      </c>
      <c r="E8" s="212">
        <f t="shared" si="0"/>
        <v>0.10254381694255112</v>
      </c>
    </row>
    <row r="9" spans="1:5" ht="27.75" customHeight="1">
      <c r="A9" s="87" t="s">
        <v>774</v>
      </c>
      <c r="B9" s="145">
        <v>45873</v>
      </c>
      <c r="C9" s="145">
        <v>45873</v>
      </c>
      <c r="D9" s="145">
        <v>53085</v>
      </c>
      <c r="E9" s="212">
        <f t="shared" si="0"/>
        <v>1.1572166633967693</v>
      </c>
    </row>
    <row r="10" spans="1:5" ht="28.5" customHeight="1">
      <c r="A10" s="293"/>
      <c r="B10" s="293"/>
      <c r="C10" s="293"/>
      <c r="D10" s="293"/>
      <c r="E10" s="293"/>
    </row>
    <row r="11" spans="1:5">
      <c r="B11" s="49"/>
      <c r="C11" s="49"/>
      <c r="D11" s="49"/>
      <c r="E11" s="50"/>
    </row>
    <row r="12" spans="1:5">
      <c r="B12" s="49"/>
      <c r="C12" s="49"/>
      <c r="D12" s="49"/>
      <c r="E12" s="50"/>
    </row>
    <row r="13" spans="1:5">
      <c r="B13" s="49"/>
      <c r="C13" s="49"/>
      <c r="D13" s="49"/>
      <c r="E13" s="50"/>
    </row>
    <row r="14" spans="1:5">
      <c r="B14" s="49"/>
      <c r="C14" s="49"/>
      <c r="D14" s="49"/>
      <c r="E14" s="50"/>
    </row>
    <row r="15" spans="1:5">
      <c r="B15" s="49"/>
      <c r="C15" s="49"/>
      <c r="D15" s="49"/>
      <c r="E15" s="50"/>
    </row>
    <row r="16" spans="1:5">
      <c r="B16" s="49"/>
      <c r="C16" s="49"/>
      <c r="D16" s="49"/>
      <c r="E16" s="50"/>
    </row>
    <row r="17" spans="2:5">
      <c r="B17" s="49"/>
      <c r="C17" s="49"/>
      <c r="D17" s="49"/>
      <c r="E17" s="50"/>
    </row>
    <row r="18" spans="2:5">
      <c r="B18" s="49"/>
      <c r="C18" s="49"/>
      <c r="D18" s="49"/>
      <c r="E18" s="50"/>
    </row>
    <row r="19" spans="2:5">
      <c r="B19" s="49"/>
      <c r="C19" s="49"/>
      <c r="D19" s="49"/>
      <c r="E19" s="50"/>
    </row>
    <row r="20" spans="2:5">
      <c r="B20" s="49"/>
      <c r="C20" s="49"/>
      <c r="D20" s="49"/>
      <c r="E20" s="50"/>
    </row>
    <row r="21" spans="2:5">
      <c r="B21" s="49"/>
      <c r="C21" s="49"/>
      <c r="D21" s="49"/>
      <c r="E21" s="50"/>
    </row>
    <row r="22" spans="2:5">
      <c r="B22" s="49"/>
      <c r="C22" s="49"/>
      <c r="D22" s="49"/>
      <c r="E22" s="50"/>
    </row>
    <row r="23" spans="2:5">
      <c r="B23" s="49"/>
      <c r="C23" s="49"/>
      <c r="D23" s="49"/>
      <c r="E23" s="50"/>
    </row>
    <row r="24" spans="2:5">
      <c r="B24" s="49"/>
      <c r="C24" s="49"/>
      <c r="D24" s="49"/>
      <c r="E24" s="50"/>
    </row>
    <row r="25" spans="2:5">
      <c r="B25" s="49"/>
      <c r="C25" s="49"/>
      <c r="D25" s="49"/>
      <c r="E25" s="50"/>
    </row>
    <row r="26" spans="2:5">
      <c r="B26" s="49"/>
      <c r="C26" s="49"/>
      <c r="D26" s="49"/>
      <c r="E26" s="50"/>
    </row>
    <row r="27" spans="2:5">
      <c r="B27" s="49"/>
      <c r="C27" s="49"/>
      <c r="D27" s="49"/>
      <c r="E27" s="50"/>
    </row>
    <row r="28" spans="2:5">
      <c r="B28" s="49"/>
      <c r="C28" s="49"/>
      <c r="D28" s="49"/>
      <c r="E28" s="50"/>
    </row>
    <row r="29" spans="2:5">
      <c r="B29" s="49"/>
      <c r="C29" s="49"/>
      <c r="D29" s="49"/>
      <c r="E29" s="50"/>
    </row>
    <row r="30" spans="2:5">
      <c r="B30" s="49"/>
      <c r="C30" s="49"/>
      <c r="D30" s="49"/>
      <c r="E30" s="50"/>
    </row>
    <row r="31" spans="2:5">
      <c r="B31" s="49"/>
      <c r="C31" s="49"/>
      <c r="D31" s="49"/>
      <c r="E31" s="50"/>
    </row>
  </sheetData>
  <mergeCells count="3">
    <mergeCell ref="A1:E1"/>
    <mergeCell ref="D3:E3"/>
    <mergeCell ref="A10:E10"/>
  </mergeCells>
  <phoneticPr fontId="13" type="noConversion"/>
  <printOptions horizontalCentered="1"/>
  <pageMargins left="0.19685039370078741" right="0.19685039370078741" top="0.78740157480314965" bottom="0.43307086614173229" header="0.39370078740157483" footer="0.15748031496062992"/>
  <pageSetup paperSize="9" firstPageNumber="27" orientation="landscape" useFirstPageNumber="1" r:id="rId1"/>
  <headerFooter alignWithMargins="0">
    <oddFooter>&amp;C‐ 59 ‐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FF0000"/>
  </sheetPr>
  <dimension ref="A1:L22"/>
  <sheetViews>
    <sheetView showGridLines="0" showZeros="0" view="pageLayout" zoomScaleNormal="100" zoomScaleSheetLayoutView="115" workbookViewId="0">
      <selection activeCell="G16" sqref="G16"/>
    </sheetView>
  </sheetViews>
  <sheetFormatPr defaultColWidth="9.125" defaultRowHeight="14.25"/>
  <cols>
    <col min="1" max="1" width="25.375" style="136" customWidth="1"/>
    <col min="2" max="9" width="10.625" style="140" customWidth="1"/>
    <col min="10" max="10" width="9.125" style="142" customWidth="1"/>
    <col min="11" max="11" width="14.375" style="142" customWidth="1"/>
    <col min="12" max="262" width="9.125" style="142" customWidth="1"/>
    <col min="263" max="265" width="33.125" style="142" customWidth="1"/>
    <col min="266" max="518" width="9.125" style="142" customWidth="1"/>
    <col min="519" max="521" width="33.125" style="142" customWidth="1"/>
    <col min="522" max="774" width="9.125" style="142" customWidth="1"/>
    <col min="775" max="777" width="33.125" style="142" customWidth="1"/>
    <col min="778" max="1030" width="9.125" style="142" customWidth="1"/>
    <col min="1031" max="1033" width="33.125" style="142" customWidth="1"/>
    <col min="1034" max="1286" width="9.125" style="142" customWidth="1"/>
    <col min="1287" max="1289" width="33.125" style="142" customWidth="1"/>
    <col min="1290" max="1542" width="9.125" style="142" customWidth="1"/>
    <col min="1543" max="1545" width="33.125" style="142" customWidth="1"/>
    <col min="1546" max="1798" width="9.125" style="142" customWidth="1"/>
    <col min="1799" max="1801" width="33.125" style="142" customWidth="1"/>
    <col min="1802" max="2054" width="9.125" style="142" customWidth="1"/>
    <col min="2055" max="2057" width="33.125" style="142" customWidth="1"/>
    <col min="2058" max="2310" width="9.125" style="142" customWidth="1"/>
    <col min="2311" max="2313" width="33.125" style="142" customWidth="1"/>
    <col min="2314" max="2566" width="9.125" style="142" customWidth="1"/>
    <col min="2567" max="2569" width="33.125" style="142" customWidth="1"/>
    <col min="2570" max="2822" width="9.125" style="142" customWidth="1"/>
    <col min="2823" max="2825" width="33.125" style="142" customWidth="1"/>
    <col min="2826" max="3078" width="9.125" style="142" customWidth="1"/>
    <col min="3079" max="3081" width="33.125" style="142" customWidth="1"/>
    <col min="3082" max="3334" width="9.125" style="142" customWidth="1"/>
    <col min="3335" max="3337" width="33.125" style="142" customWidth="1"/>
    <col min="3338" max="3590" width="9.125" style="142" customWidth="1"/>
    <col min="3591" max="3593" width="33.125" style="142" customWidth="1"/>
    <col min="3594" max="3846" width="9.125" style="142" customWidth="1"/>
    <col min="3847" max="3849" width="33.125" style="142" customWidth="1"/>
    <col min="3850" max="4102" width="9.125" style="142" customWidth="1"/>
    <col min="4103" max="4105" width="33.125" style="142" customWidth="1"/>
    <col min="4106" max="4358" width="9.125" style="142" customWidth="1"/>
    <col min="4359" max="4361" width="33.125" style="142" customWidth="1"/>
    <col min="4362" max="4614" width="9.125" style="142" customWidth="1"/>
    <col min="4615" max="4617" width="33.125" style="142" customWidth="1"/>
    <col min="4618" max="4870" width="9.125" style="142" customWidth="1"/>
    <col min="4871" max="4873" width="33.125" style="142" customWidth="1"/>
    <col min="4874" max="5126" width="9.125" style="142" customWidth="1"/>
    <col min="5127" max="5129" width="33.125" style="142" customWidth="1"/>
    <col min="5130" max="5382" width="9.125" style="142" customWidth="1"/>
    <col min="5383" max="5385" width="33.125" style="142" customWidth="1"/>
    <col min="5386" max="5638" width="9.125" style="142" customWidth="1"/>
    <col min="5639" max="5641" width="33.125" style="142" customWidth="1"/>
    <col min="5642" max="5894" width="9.125" style="142" customWidth="1"/>
    <col min="5895" max="5897" width="33.125" style="142" customWidth="1"/>
    <col min="5898" max="6150" width="9.125" style="142" customWidth="1"/>
    <col min="6151" max="6153" width="33.125" style="142" customWidth="1"/>
    <col min="6154" max="6406" width="9.125" style="142" customWidth="1"/>
    <col min="6407" max="6409" width="33.125" style="142" customWidth="1"/>
    <col min="6410" max="6662" width="9.125" style="142" customWidth="1"/>
    <col min="6663" max="6665" width="33.125" style="142" customWidth="1"/>
    <col min="6666" max="6918" width="9.125" style="142" customWidth="1"/>
    <col min="6919" max="6921" width="33.125" style="142" customWidth="1"/>
    <col min="6922" max="7174" width="9.125" style="142" customWidth="1"/>
    <col min="7175" max="7177" width="33.125" style="142" customWidth="1"/>
    <col min="7178" max="7430" width="9.125" style="142" customWidth="1"/>
    <col min="7431" max="7433" width="33.125" style="142" customWidth="1"/>
    <col min="7434" max="7686" width="9.125" style="142" customWidth="1"/>
    <col min="7687" max="7689" width="33.125" style="142" customWidth="1"/>
    <col min="7690" max="7942" width="9.125" style="142" customWidth="1"/>
    <col min="7943" max="7945" width="33.125" style="142" customWidth="1"/>
    <col min="7946" max="8198" width="9.125" style="142" customWidth="1"/>
    <col min="8199" max="8201" width="33.125" style="142" customWidth="1"/>
    <col min="8202" max="8454" width="9.125" style="142" customWidth="1"/>
    <col min="8455" max="8457" width="33.125" style="142" customWidth="1"/>
    <col min="8458" max="8710" width="9.125" style="142" customWidth="1"/>
    <col min="8711" max="8713" width="33.125" style="142" customWidth="1"/>
    <col min="8714" max="8966" width="9.125" style="142" customWidth="1"/>
    <col min="8967" max="8969" width="33.125" style="142" customWidth="1"/>
    <col min="8970" max="9222" width="9.125" style="142" customWidth="1"/>
    <col min="9223" max="9225" width="33.125" style="142" customWidth="1"/>
    <col min="9226" max="9478" width="9.125" style="142" customWidth="1"/>
    <col min="9479" max="9481" width="33.125" style="142" customWidth="1"/>
    <col min="9482" max="9734" width="9.125" style="142" customWidth="1"/>
    <col min="9735" max="9737" width="33.125" style="142" customWidth="1"/>
    <col min="9738" max="9990" width="9.125" style="142" customWidth="1"/>
    <col min="9991" max="9993" width="33.125" style="142" customWidth="1"/>
    <col min="9994" max="10246" width="9.125" style="142" customWidth="1"/>
    <col min="10247" max="10249" width="33.125" style="142" customWidth="1"/>
    <col min="10250" max="10502" width="9.125" style="142" customWidth="1"/>
    <col min="10503" max="10505" width="33.125" style="142" customWidth="1"/>
    <col min="10506" max="10758" width="9.125" style="142" customWidth="1"/>
    <col min="10759" max="10761" width="33.125" style="142" customWidth="1"/>
    <col min="10762" max="11014" width="9.125" style="142" customWidth="1"/>
    <col min="11015" max="11017" width="33.125" style="142" customWidth="1"/>
    <col min="11018" max="11270" width="9.125" style="142" customWidth="1"/>
    <col min="11271" max="11273" width="33.125" style="142" customWidth="1"/>
    <col min="11274" max="11526" width="9.125" style="142" customWidth="1"/>
    <col min="11527" max="11529" width="33.125" style="142" customWidth="1"/>
    <col min="11530" max="11782" width="9.125" style="142" customWidth="1"/>
    <col min="11783" max="11785" width="33.125" style="142" customWidth="1"/>
    <col min="11786" max="12038" width="9.125" style="142" customWidth="1"/>
    <col min="12039" max="12041" width="33.125" style="142" customWidth="1"/>
    <col min="12042" max="12294" width="9.125" style="142" customWidth="1"/>
    <col min="12295" max="12297" width="33.125" style="142" customWidth="1"/>
    <col min="12298" max="12550" width="9.125" style="142" customWidth="1"/>
    <col min="12551" max="12553" width="33.125" style="142" customWidth="1"/>
    <col min="12554" max="12806" width="9.125" style="142" customWidth="1"/>
    <col min="12807" max="12809" width="33.125" style="142" customWidth="1"/>
    <col min="12810" max="13062" width="9.125" style="142" customWidth="1"/>
    <col min="13063" max="13065" width="33.125" style="142" customWidth="1"/>
    <col min="13066" max="13318" width="9.125" style="142" customWidth="1"/>
    <col min="13319" max="13321" width="33.125" style="142" customWidth="1"/>
    <col min="13322" max="13574" width="9.125" style="142" customWidth="1"/>
    <col min="13575" max="13577" width="33.125" style="142" customWidth="1"/>
    <col min="13578" max="13830" width="9.125" style="142" customWidth="1"/>
    <col min="13831" max="13833" width="33.125" style="142" customWidth="1"/>
    <col min="13834" max="14086" width="9.125" style="142" customWidth="1"/>
    <col min="14087" max="14089" width="33.125" style="142" customWidth="1"/>
    <col min="14090" max="14342" width="9.125" style="142" customWidth="1"/>
    <col min="14343" max="14345" width="33.125" style="142" customWidth="1"/>
    <col min="14346" max="14598" width="9.125" style="142" customWidth="1"/>
    <col min="14599" max="14601" width="33.125" style="142" customWidth="1"/>
    <col min="14602" max="14854" width="9.125" style="142" customWidth="1"/>
    <col min="14855" max="14857" width="33.125" style="142" customWidth="1"/>
    <col min="14858" max="15110" width="9.125" style="142" customWidth="1"/>
    <col min="15111" max="15113" width="33.125" style="142" customWidth="1"/>
    <col min="15114" max="15366" width="9.125" style="142" customWidth="1"/>
    <col min="15367" max="15369" width="33.125" style="142" customWidth="1"/>
    <col min="15370" max="15622" width="9.125" style="142" customWidth="1"/>
    <col min="15623" max="15625" width="33.125" style="142" customWidth="1"/>
    <col min="15626" max="15878" width="9.125" style="142" customWidth="1"/>
    <col min="15879" max="15881" width="33.125" style="142" customWidth="1"/>
    <col min="15882" max="16134" width="9.125" style="142" customWidth="1"/>
    <col min="16135" max="16137" width="33.125" style="142" customWidth="1"/>
    <col min="16138" max="16384" width="9.125" style="142" customWidth="1"/>
  </cols>
  <sheetData>
    <row r="1" spans="1:9" s="136" customFormat="1" ht="33.950000000000003" customHeight="1">
      <c r="A1" s="294" t="s">
        <v>861</v>
      </c>
      <c r="B1" s="295"/>
      <c r="C1" s="295"/>
      <c r="D1" s="295"/>
      <c r="E1" s="295"/>
      <c r="F1" s="295"/>
      <c r="G1" s="295"/>
      <c r="H1" s="295"/>
      <c r="I1" s="295"/>
    </row>
    <row r="2" spans="1:9" s="136" customFormat="1" ht="17.100000000000001" customHeight="1">
      <c r="A2" s="296" t="s">
        <v>867</v>
      </c>
      <c r="B2" s="296"/>
      <c r="C2" s="296"/>
      <c r="D2" s="296"/>
      <c r="E2" s="296"/>
      <c r="F2" s="296"/>
      <c r="G2" s="296"/>
      <c r="H2" s="296"/>
      <c r="I2" s="296"/>
    </row>
    <row r="3" spans="1:9" s="136" customFormat="1" ht="17.100000000000001" customHeight="1">
      <c r="A3" s="296" t="s">
        <v>3</v>
      </c>
      <c r="B3" s="296"/>
      <c r="C3" s="296"/>
      <c r="D3" s="296"/>
      <c r="E3" s="296"/>
      <c r="F3" s="296"/>
      <c r="G3" s="296"/>
      <c r="H3" s="296"/>
      <c r="I3" s="296"/>
    </row>
    <row r="4" spans="1:9" s="136" customFormat="1" ht="18.75" customHeight="1">
      <c r="A4" s="297" t="s">
        <v>29</v>
      </c>
      <c r="B4" s="297" t="s">
        <v>762</v>
      </c>
      <c r="C4" s="297"/>
      <c r="D4" s="297" t="s">
        <v>763</v>
      </c>
      <c r="E4" s="297"/>
      <c r="F4" s="297" t="s">
        <v>764</v>
      </c>
      <c r="G4" s="297"/>
      <c r="H4" s="297" t="s">
        <v>765</v>
      </c>
      <c r="I4" s="297"/>
    </row>
    <row r="5" spans="1:9" s="136" customFormat="1" ht="24" customHeight="1">
      <c r="A5" s="297"/>
      <c r="B5" s="143" t="s">
        <v>276</v>
      </c>
      <c r="C5" s="143" t="s">
        <v>14</v>
      </c>
      <c r="D5" s="143" t="s">
        <v>276</v>
      </c>
      <c r="E5" s="143" t="s">
        <v>14</v>
      </c>
      <c r="F5" s="143" t="s">
        <v>276</v>
      </c>
      <c r="G5" s="143" t="s">
        <v>14</v>
      </c>
      <c r="H5" s="143" t="s">
        <v>276</v>
      </c>
      <c r="I5" s="143" t="s">
        <v>14</v>
      </c>
    </row>
    <row r="6" spans="1:9" s="138" customFormat="1" ht="24" customHeight="1">
      <c r="A6" s="137" t="s">
        <v>457</v>
      </c>
      <c r="B6" s="190"/>
      <c r="C6" s="190">
        <v>707728</v>
      </c>
      <c r="D6" s="190">
        <v>0</v>
      </c>
      <c r="E6" s="190">
        <v>415597</v>
      </c>
      <c r="F6" s="190">
        <v>0</v>
      </c>
      <c r="G6" s="190">
        <v>125931</v>
      </c>
      <c r="H6" s="190">
        <v>0</v>
      </c>
      <c r="I6" s="190">
        <v>166200</v>
      </c>
    </row>
    <row r="7" spans="1:9" s="136" customFormat="1" ht="24" customHeight="1">
      <c r="A7" s="137" t="s">
        <v>458</v>
      </c>
      <c r="B7" s="190"/>
      <c r="C7" s="190">
        <v>456128</v>
      </c>
      <c r="D7" s="190"/>
      <c r="E7" s="190">
        <v>297597</v>
      </c>
      <c r="F7" s="190"/>
      <c r="G7" s="190">
        <v>94931</v>
      </c>
      <c r="H7" s="190"/>
      <c r="I7" s="190">
        <v>63600</v>
      </c>
    </row>
    <row r="8" spans="1:9" s="136" customFormat="1" ht="24" customHeight="1">
      <c r="A8" s="137" t="s">
        <v>459</v>
      </c>
      <c r="B8" s="190"/>
      <c r="C8" s="190">
        <v>251600</v>
      </c>
      <c r="D8" s="190"/>
      <c r="E8" s="190">
        <v>118000</v>
      </c>
      <c r="F8" s="190"/>
      <c r="G8" s="190">
        <v>31000</v>
      </c>
      <c r="H8" s="190"/>
      <c r="I8" s="190">
        <v>102600</v>
      </c>
    </row>
    <row r="9" spans="1:9" s="136" customFormat="1" ht="24" customHeight="1">
      <c r="A9" s="137" t="s">
        <v>460</v>
      </c>
      <c r="B9" s="190"/>
      <c r="C9" s="190">
        <v>976214</v>
      </c>
      <c r="D9" s="190">
        <v>0</v>
      </c>
      <c r="E9" s="190">
        <v>586414</v>
      </c>
      <c r="F9" s="190">
        <v>0</v>
      </c>
      <c r="G9" s="190">
        <v>149600</v>
      </c>
      <c r="H9" s="190">
        <v>0</v>
      </c>
      <c r="I9" s="190">
        <v>240200</v>
      </c>
    </row>
    <row r="10" spans="1:9" s="136" customFormat="1" ht="24" customHeight="1">
      <c r="A10" s="137" t="s">
        <v>458</v>
      </c>
      <c r="B10" s="190"/>
      <c r="C10" s="190">
        <v>493191</v>
      </c>
      <c r="D10" s="190"/>
      <c r="E10" s="190">
        <v>322391</v>
      </c>
      <c r="F10" s="190"/>
      <c r="G10" s="190">
        <v>104600</v>
      </c>
      <c r="H10" s="190"/>
      <c r="I10" s="190">
        <v>66200</v>
      </c>
    </row>
    <row r="11" spans="1:9" s="136" customFormat="1" ht="24" customHeight="1">
      <c r="A11" s="137" t="s">
        <v>459</v>
      </c>
      <c r="B11" s="190"/>
      <c r="C11" s="190">
        <v>483023</v>
      </c>
      <c r="D11" s="190"/>
      <c r="E11" s="190">
        <v>264023</v>
      </c>
      <c r="F11" s="190"/>
      <c r="G11" s="190">
        <v>45000</v>
      </c>
      <c r="H11" s="190"/>
      <c r="I11" s="190">
        <v>174000</v>
      </c>
    </row>
    <row r="12" spans="1:9" s="136" customFormat="1" ht="24" customHeight="1">
      <c r="A12" s="137" t="s">
        <v>461</v>
      </c>
      <c r="B12" s="190"/>
      <c r="C12" s="190">
        <v>319300</v>
      </c>
      <c r="D12" s="190">
        <v>0</v>
      </c>
      <c r="E12" s="190">
        <v>227800</v>
      </c>
      <c r="F12" s="190">
        <v>0</v>
      </c>
      <c r="G12" s="190">
        <v>20800</v>
      </c>
      <c r="H12" s="190">
        <v>0</v>
      </c>
      <c r="I12" s="190">
        <v>70700</v>
      </c>
    </row>
    <row r="13" spans="1:9" s="136" customFormat="1" ht="24" customHeight="1">
      <c r="A13" s="137" t="s">
        <v>458</v>
      </c>
      <c r="B13" s="190"/>
      <c r="C13" s="190">
        <v>98300</v>
      </c>
      <c r="D13" s="190"/>
      <c r="E13" s="190">
        <v>81800</v>
      </c>
      <c r="F13" s="190"/>
      <c r="G13" s="190">
        <v>10800</v>
      </c>
      <c r="H13" s="190"/>
      <c r="I13" s="190">
        <v>5700</v>
      </c>
    </row>
    <row r="14" spans="1:9" s="136" customFormat="1" ht="24" customHeight="1">
      <c r="A14" s="137" t="s">
        <v>459</v>
      </c>
      <c r="B14" s="190"/>
      <c r="C14" s="190">
        <v>221000</v>
      </c>
      <c r="D14" s="190"/>
      <c r="E14" s="190">
        <v>146000</v>
      </c>
      <c r="F14" s="190"/>
      <c r="G14" s="190">
        <v>10000</v>
      </c>
      <c r="H14" s="190"/>
      <c r="I14" s="190">
        <v>65000</v>
      </c>
    </row>
    <row r="15" spans="1:9" s="136" customFormat="1" ht="24" customHeight="1">
      <c r="A15" s="137" t="s">
        <v>462</v>
      </c>
      <c r="B15" s="190">
        <v>106823</v>
      </c>
      <c r="C15" s="190">
        <v>106823</v>
      </c>
      <c r="D15" s="190">
        <v>67930</v>
      </c>
      <c r="E15" s="190">
        <v>67930</v>
      </c>
      <c r="F15" s="190">
        <v>27333</v>
      </c>
      <c r="G15" s="190">
        <v>27333</v>
      </c>
      <c r="H15" s="190">
        <v>11560</v>
      </c>
      <c r="I15" s="190">
        <v>11560</v>
      </c>
    </row>
    <row r="16" spans="1:9" s="136" customFormat="1" ht="24" customHeight="1">
      <c r="A16" s="137" t="s">
        <v>458</v>
      </c>
      <c r="B16" s="190">
        <v>99200</v>
      </c>
      <c r="C16" s="190">
        <v>99200</v>
      </c>
      <c r="D16" s="190">
        <v>67930</v>
      </c>
      <c r="E16" s="190">
        <v>67930</v>
      </c>
      <c r="F16" s="190">
        <v>21310</v>
      </c>
      <c r="G16" s="190">
        <v>21310</v>
      </c>
      <c r="H16" s="190">
        <v>9960</v>
      </c>
      <c r="I16" s="190">
        <v>9960</v>
      </c>
    </row>
    <row r="17" spans="1:12" s="136" customFormat="1" ht="24" customHeight="1">
      <c r="A17" s="137" t="s">
        <v>459</v>
      </c>
      <c r="B17" s="190">
        <v>7623</v>
      </c>
      <c r="C17" s="190">
        <v>7623</v>
      </c>
      <c r="D17" s="190"/>
      <c r="E17" s="190"/>
      <c r="F17" s="190">
        <v>6023</v>
      </c>
      <c r="G17" s="190">
        <v>6023</v>
      </c>
      <c r="H17" s="190">
        <v>1600</v>
      </c>
      <c r="I17" s="190">
        <v>1600</v>
      </c>
    </row>
    <row r="18" spans="1:12" s="136" customFormat="1" ht="24" customHeight="1">
      <c r="A18" s="137" t="s">
        <v>463</v>
      </c>
      <c r="B18" s="190"/>
      <c r="C18" s="190">
        <v>920165</v>
      </c>
      <c r="D18" s="190">
        <v>0</v>
      </c>
      <c r="E18" s="190">
        <v>575461</v>
      </c>
      <c r="F18" s="190">
        <v>0</v>
      </c>
      <c r="G18" s="190">
        <v>119364</v>
      </c>
      <c r="H18" s="190">
        <v>0</v>
      </c>
      <c r="I18" s="190">
        <v>225340</v>
      </c>
      <c r="K18" s="139"/>
      <c r="L18" s="139"/>
    </row>
    <row r="19" spans="1:12" s="136" customFormat="1" ht="24" customHeight="1">
      <c r="A19" s="137" t="s">
        <v>458</v>
      </c>
      <c r="B19" s="190"/>
      <c r="C19" s="190">
        <v>455188</v>
      </c>
      <c r="D19" s="190"/>
      <c r="E19" s="190">
        <v>311461</v>
      </c>
      <c r="F19" s="190"/>
      <c r="G19" s="190">
        <v>84387</v>
      </c>
      <c r="H19" s="190"/>
      <c r="I19" s="190">
        <v>59340</v>
      </c>
      <c r="K19" s="139"/>
      <c r="L19" s="139"/>
    </row>
    <row r="20" spans="1:12" s="136" customFormat="1" ht="24" customHeight="1">
      <c r="A20" s="137" t="s">
        <v>459</v>
      </c>
      <c r="B20" s="190"/>
      <c r="C20" s="190">
        <v>464977</v>
      </c>
      <c r="D20" s="190"/>
      <c r="E20" s="190">
        <v>264000</v>
      </c>
      <c r="F20" s="190"/>
      <c r="G20" s="190">
        <v>34977</v>
      </c>
      <c r="H20" s="190"/>
      <c r="I20" s="190">
        <v>166000</v>
      </c>
      <c r="K20" s="139"/>
      <c r="L20" s="139"/>
    </row>
    <row r="21" spans="1:12" s="136" customFormat="1" ht="17.100000000000001" customHeight="1">
      <c r="B21" s="140"/>
      <c r="C21" s="140"/>
      <c r="D21" s="140"/>
      <c r="E21" s="140"/>
      <c r="F21" s="140"/>
      <c r="G21" s="140"/>
      <c r="H21" s="140"/>
      <c r="I21" s="140"/>
    </row>
    <row r="22" spans="1:12">
      <c r="I22" s="141"/>
    </row>
  </sheetData>
  <mergeCells count="8">
    <mergeCell ref="A1:I1"/>
    <mergeCell ref="A2:I2"/>
    <mergeCell ref="A3:I3"/>
    <mergeCell ref="A4:A5"/>
    <mergeCell ref="B4:C4"/>
    <mergeCell ref="D4:E4"/>
    <mergeCell ref="F4:G4"/>
    <mergeCell ref="H4:I4"/>
  </mergeCells>
  <phoneticPr fontId="2" type="noConversion"/>
  <printOptions horizontalCentered="1"/>
  <pageMargins left="0.51180555555555596" right="0.35416666666666702" top="0.74791666666666701" bottom="0.55000000000000004" header="0.39305555555555599" footer="0.27500000000000002"/>
  <pageSetup paperSize="9" firstPageNumber="28" orientation="landscape" blackAndWhite="1" useFirstPageNumber="1" r:id="rId1"/>
  <headerFooter alignWithMargins="0">
    <oddFooter>&amp;C‐ 60 ‐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pageSetUpPr fitToPage="1"/>
  </sheetPr>
  <dimension ref="A1:AH34"/>
  <sheetViews>
    <sheetView showGridLines="0" showZeros="0" view="pageBreakPreview" zoomScaleNormal="100" zoomScaleSheetLayoutView="100" workbookViewId="0">
      <selection activeCell="I29" sqref="I29"/>
    </sheetView>
  </sheetViews>
  <sheetFormatPr defaultColWidth="9.125" defaultRowHeight="14.25"/>
  <cols>
    <col min="1" max="1" width="24.75" style="186" customWidth="1"/>
    <col min="2" max="17" width="8.625" style="186" customWidth="1"/>
    <col min="18" max="18" width="28.625" style="186" customWidth="1"/>
    <col min="19" max="30" width="8.625" style="186" customWidth="1"/>
    <col min="31" max="31" width="10.5" style="186" bestFit="1" customWidth="1"/>
    <col min="32" max="16384" width="9.125" style="186"/>
  </cols>
  <sheetData>
    <row r="1" spans="1:34" ht="24" customHeight="1">
      <c r="A1" s="224" t="s">
        <v>801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 t="s">
        <v>801</v>
      </c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191"/>
      <c r="AF1" s="191"/>
      <c r="AG1" s="191"/>
      <c r="AH1" s="191"/>
    </row>
    <row r="2" spans="1:34">
      <c r="A2" s="231" t="s">
        <v>814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 t="s">
        <v>2</v>
      </c>
      <c r="S2" s="231"/>
      <c r="T2" s="231"/>
      <c r="U2" s="231"/>
      <c r="V2" s="231"/>
      <c r="W2" s="231"/>
      <c r="X2" s="231"/>
      <c r="Y2" s="231"/>
      <c r="Z2" s="231"/>
      <c r="AA2" s="231"/>
      <c r="AB2" s="231"/>
      <c r="AC2" s="231"/>
      <c r="AD2" s="231"/>
    </row>
    <row r="3" spans="1:34">
      <c r="A3" s="192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 t="s">
        <v>815</v>
      </c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 t="s">
        <v>816</v>
      </c>
    </row>
    <row r="4" spans="1:34">
      <c r="A4" s="225" t="s">
        <v>0</v>
      </c>
      <c r="B4" s="226" t="s">
        <v>632</v>
      </c>
      <c r="C4" s="227"/>
      <c r="D4" s="227"/>
      <c r="E4" s="228"/>
      <c r="F4" s="225" t="s">
        <v>617</v>
      </c>
      <c r="G4" s="225"/>
      <c r="H4" s="225"/>
      <c r="I4" s="225"/>
      <c r="J4" s="226" t="s">
        <v>618</v>
      </c>
      <c r="K4" s="227"/>
      <c r="L4" s="227"/>
      <c r="M4" s="228"/>
      <c r="N4" s="226" t="s">
        <v>619</v>
      </c>
      <c r="O4" s="227"/>
      <c r="P4" s="227"/>
      <c r="Q4" s="228"/>
      <c r="R4" s="229" t="s">
        <v>0</v>
      </c>
      <c r="S4" s="226" t="s">
        <v>633</v>
      </c>
      <c r="T4" s="227"/>
      <c r="U4" s="228"/>
      <c r="V4" s="226" t="s">
        <v>617</v>
      </c>
      <c r="W4" s="227"/>
      <c r="X4" s="228"/>
      <c r="Y4" s="226" t="s">
        <v>618</v>
      </c>
      <c r="Z4" s="227"/>
      <c r="AA4" s="228"/>
      <c r="AB4" s="226" t="s">
        <v>620</v>
      </c>
      <c r="AC4" s="227"/>
      <c r="AD4" s="228"/>
    </row>
    <row r="5" spans="1:34" s="194" customFormat="1" ht="31.5" customHeight="1">
      <c r="A5" s="225"/>
      <c r="B5" s="133" t="s">
        <v>360</v>
      </c>
      <c r="C5" s="133" t="s">
        <v>1</v>
      </c>
      <c r="D5" s="133" t="s">
        <v>14</v>
      </c>
      <c r="E5" s="193" t="s">
        <v>446</v>
      </c>
      <c r="F5" s="133" t="s">
        <v>360</v>
      </c>
      <c r="G5" s="133" t="s">
        <v>1</v>
      </c>
      <c r="H5" s="133" t="s">
        <v>14</v>
      </c>
      <c r="I5" s="193" t="s">
        <v>446</v>
      </c>
      <c r="J5" s="133" t="s">
        <v>360</v>
      </c>
      <c r="K5" s="133" t="s">
        <v>1</v>
      </c>
      <c r="L5" s="133" t="s">
        <v>14</v>
      </c>
      <c r="M5" s="193" t="s">
        <v>446</v>
      </c>
      <c r="N5" s="133" t="s">
        <v>360</v>
      </c>
      <c r="O5" s="133" t="s">
        <v>1</v>
      </c>
      <c r="P5" s="133" t="s">
        <v>14</v>
      </c>
      <c r="Q5" s="193" t="s">
        <v>446</v>
      </c>
      <c r="R5" s="230"/>
      <c r="S5" s="133" t="s">
        <v>360</v>
      </c>
      <c r="T5" s="133" t="s">
        <v>1</v>
      </c>
      <c r="U5" s="133" t="s">
        <v>14</v>
      </c>
      <c r="V5" s="133" t="s">
        <v>360</v>
      </c>
      <c r="W5" s="133" t="s">
        <v>1</v>
      </c>
      <c r="X5" s="133" t="s">
        <v>14</v>
      </c>
      <c r="Y5" s="133" t="s">
        <v>360</v>
      </c>
      <c r="Z5" s="133" t="s">
        <v>1</v>
      </c>
      <c r="AA5" s="133" t="s">
        <v>14</v>
      </c>
      <c r="AB5" s="133" t="s">
        <v>360</v>
      </c>
      <c r="AC5" s="133" t="s">
        <v>1</v>
      </c>
      <c r="AD5" s="133" t="s">
        <v>14</v>
      </c>
    </row>
    <row r="6" spans="1:34" ht="17.45" customHeight="1">
      <c r="A6" s="123" t="s">
        <v>44</v>
      </c>
      <c r="B6" s="131">
        <f>F6+J6+N6</f>
        <v>409539</v>
      </c>
      <c r="C6" s="131">
        <f>G6+K6+O6</f>
        <v>409539</v>
      </c>
      <c r="D6" s="131">
        <f>H6+L6+P6</f>
        <v>509561</v>
      </c>
      <c r="E6" s="131">
        <f t="shared" ref="E6" si="0">SUM(E7:E20)</f>
        <v>100022</v>
      </c>
      <c r="F6" s="131">
        <f t="shared" ref="F6:N6" si="1">SUM(F7:F20)</f>
        <v>90000</v>
      </c>
      <c r="G6" s="131">
        <f t="shared" si="1"/>
        <v>90000</v>
      </c>
      <c r="H6" s="131">
        <f t="shared" si="1"/>
        <v>68708</v>
      </c>
      <c r="I6" s="131">
        <f t="shared" si="1"/>
        <v>-21292</v>
      </c>
      <c r="J6" s="131">
        <f t="shared" si="1"/>
        <v>49382</v>
      </c>
      <c r="K6" s="131">
        <f t="shared" si="1"/>
        <v>49382</v>
      </c>
      <c r="L6" s="131">
        <f t="shared" si="1"/>
        <v>35366</v>
      </c>
      <c r="M6" s="195">
        <f t="shared" si="1"/>
        <v>-14016</v>
      </c>
      <c r="N6" s="131">
        <f t="shared" si="1"/>
        <v>270157</v>
      </c>
      <c r="O6" s="131">
        <f t="shared" ref="O6:P6" si="2">SUM(O7:O20)</f>
        <v>270157</v>
      </c>
      <c r="P6" s="131">
        <f t="shared" si="2"/>
        <v>405487</v>
      </c>
      <c r="Q6" s="195">
        <f t="shared" ref="Q6" si="3">SUM(Q7:Q20)</f>
        <v>135330</v>
      </c>
      <c r="R6" s="123" t="s">
        <v>200</v>
      </c>
      <c r="S6" s="131">
        <f>V6+Y6+AB6</f>
        <v>72556</v>
      </c>
      <c r="T6" s="132">
        <f>W6+Z6+AC6</f>
        <v>74697</v>
      </c>
      <c r="U6" s="132">
        <f>X6+AA6+AD6</f>
        <v>73642</v>
      </c>
      <c r="V6" s="132">
        <v>55382</v>
      </c>
      <c r="W6" s="132">
        <v>57523</v>
      </c>
      <c r="X6" s="132">
        <v>52778</v>
      </c>
      <c r="Y6" s="195">
        <v>5102</v>
      </c>
      <c r="Z6" s="195">
        <v>5102</v>
      </c>
      <c r="AA6" s="196">
        <v>5156</v>
      </c>
      <c r="AB6" s="131">
        <v>12072</v>
      </c>
      <c r="AC6" s="131">
        <v>12072</v>
      </c>
      <c r="AD6" s="132">
        <v>15708</v>
      </c>
      <c r="AE6" s="197"/>
      <c r="AF6" s="198"/>
    </row>
    <row r="7" spans="1:34" ht="17.45" customHeight="1">
      <c r="A7" s="123" t="s">
        <v>45</v>
      </c>
      <c r="B7" s="131">
        <f t="shared" ref="B7:B29" si="4">F7+J7+N7</f>
        <v>191356</v>
      </c>
      <c r="C7" s="131">
        <f t="shared" ref="C7:C29" si="5">G7+K7+O7</f>
        <v>191356</v>
      </c>
      <c r="D7" s="131">
        <f t="shared" ref="D7:D29" si="6">H7+L7+P7</f>
        <v>204149</v>
      </c>
      <c r="E7" s="132">
        <f t="shared" ref="E7:E20" si="7">D7-C7</f>
        <v>12793</v>
      </c>
      <c r="F7" s="132">
        <v>66000</v>
      </c>
      <c r="G7" s="132">
        <v>66000</v>
      </c>
      <c r="H7" s="132">
        <v>46204</v>
      </c>
      <c r="I7" s="132">
        <f t="shared" ref="I7:I29" si="8">H7-G7</f>
        <v>-19796</v>
      </c>
      <c r="J7" s="196">
        <v>9096</v>
      </c>
      <c r="K7" s="196">
        <v>9096</v>
      </c>
      <c r="L7" s="196">
        <v>7791</v>
      </c>
      <c r="M7" s="132">
        <f t="shared" ref="M7:M29" si="9">L7-K7</f>
        <v>-1305</v>
      </c>
      <c r="N7" s="132">
        <v>116260</v>
      </c>
      <c r="O7" s="132">
        <v>116260</v>
      </c>
      <c r="P7" s="132">
        <v>150154</v>
      </c>
      <c r="Q7" s="132">
        <f t="shared" ref="Q7:Q29" si="10">P7-O7</f>
        <v>33894</v>
      </c>
      <c r="R7" s="123" t="s">
        <v>827</v>
      </c>
      <c r="S7" s="131">
        <f t="shared" ref="S7:S28" si="11">V7+Y7+AB7</f>
        <v>32483</v>
      </c>
      <c r="T7" s="132">
        <f t="shared" ref="T7:T28" si="12">W7+Z7+AC7</f>
        <v>40908</v>
      </c>
      <c r="U7" s="132">
        <f t="shared" ref="U7:U28" si="13">X7+AA7+AD7</f>
        <v>34808</v>
      </c>
      <c r="V7" s="132">
        <v>29520</v>
      </c>
      <c r="W7" s="132">
        <v>37945</v>
      </c>
      <c r="X7" s="132">
        <v>31644</v>
      </c>
      <c r="Y7" s="195"/>
      <c r="Z7" s="195"/>
      <c r="AA7" s="196"/>
      <c r="AB7" s="131">
        <v>2963</v>
      </c>
      <c r="AC7" s="131">
        <v>2963</v>
      </c>
      <c r="AD7" s="132">
        <v>3164</v>
      </c>
      <c r="AE7" s="197"/>
      <c r="AF7" s="198"/>
    </row>
    <row r="8" spans="1:34" ht="17.45" customHeight="1">
      <c r="A8" s="123" t="s">
        <v>46</v>
      </c>
      <c r="B8" s="131">
        <f t="shared" si="4"/>
        <v>82814</v>
      </c>
      <c r="C8" s="131">
        <f t="shared" si="5"/>
        <v>82814</v>
      </c>
      <c r="D8" s="131">
        <f t="shared" si="6"/>
        <v>176685</v>
      </c>
      <c r="E8" s="132">
        <f t="shared" si="7"/>
        <v>93871</v>
      </c>
      <c r="F8" s="132"/>
      <c r="G8" s="132"/>
      <c r="H8" s="132"/>
      <c r="I8" s="132">
        <f t="shared" si="8"/>
        <v>0</v>
      </c>
      <c r="J8" s="196">
        <v>5814</v>
      </c>
      <c r="K8" s="196">
        <v>5814</v>
      </c>
      <c r="L8" s="196">
        <v>2173</v>
      </c>
      <c r="M8" s="132">
        <f t="shared" si="9"/>
        <v>-3641</v>
      </c>
      <c r="N8" s="132">
        <v>77000</v>
      </c>
      <c r="O8" s="132">
        <v>77000</v>
      </c>
      <c r="P8" s="132">
        <v>174512</v>
      </c>
      <c r="Q8" s="132">
        <f t="shared" si="10"/>
        <v>97512</v>
      </c>
      <c r="R8" s="123" t="s">
        <v>828</v>
      </c>
      <c r="S8" s="131">
        <f t="shared" si="11"/>
        <v>62850</v>
      </c>
      <c r="T8" s="132">
        <f t="shared" si="12"/>
        <v>62777</v>
      </c>
      <c r="U8" s="132">
        <f t="shared" si="13"/>
        <v>55347</v>
      </c>
      <c r="V8" s="132">
        <v>52850</v>
      </c>
      <c r="W8" s="132">
        <v>52777</v>
      </c>
      <c r="X8" s="132">
        <v>51817</v>
      </c>
      <c r="Y8" s="195"/>
      <c r="Z8" s="195"/>
      <c r="AA8" s="196"/>
      <c r="AB8" s="131">
        <v>10000</v>
      </c>
      <c r="AC8" s="131">
        <v>10000</v>
      </c>
      <c r="AD8" s="132">
        <v>3530</v>
      </c>
      <c r="AE8" s="197"/>
      <c r="AF8" s="198"/>
    </row>
    <row r="9" spans="1:34" ht="17.45" customHeight="1">
      <c r="A9" s="123" t="s">
        <v>47</v>
      </c>
      <c r="B9" s="131">
        <f t="shared" si="4"/>
        <v>7183</v>
      </c>
      <c r="C9" s="131">
        <f t="shared" si="5"/>
        <v>7183</v>
      </c>
      <c r="D9" s="131">
        <f t="shared" si="6"/>
        <v>10978</v>
      </c>
      <c r="E9" s="132">
        <f t="shared" si="7"/>
        <v>3795</v>
      </c>
      <c r="F9" s="132"/>
      <c r="G9" s="132"/>
      <c r="H9" s="132"/>
      <c r="I9" s="132">
        <f t="shared" si="8"/>
        <v>0</v>
      </c>
      <c r="J9" s="196">
        <v>2500</v>
      </c>
      <c r="K9" s="196">
        <v>2500</v>
      </c>
      <c r="L9" s="196">
        <v>3402</v>
      </c>
      <c r="M9" s="132">
        <f t="shared" si="9"/>
        <v>902</v>
      </c>
      <c r="N9" s="132">
        <v>4683</v>
      </c>
      <c r="O9" s="132">
        <v>4683</v>
      </c>
      <c r="P9" s="132">
        <v>7576</v>
      </c>
      <c r="Q9" s="132">
        <f t="shared" si="10"/>
        <v>2893</v>
      </c>
      <c r="R9" s="123" t="s">
        <v>829</v>
      </c>
      <c r="S9" s="131">
        <f t="shared" si="11"/>
        <v>21076</v>
      </c>
      <c r="T9" s="132">
        <f t="shared" si="12"/>
        <v>21345</v>
      </c>
      <c r="U9" s="132">
        <f t="shared" si="13"/>
        <v>19326</v>
      </c>
      <c r="V9" s="132">
        <v>1980</v>
      </c>
      <c r="W9" s="132">
        <v>2249</v>
      </c>
      <c r="X9" s="132">
        <v>2211</v>
      </c>
      <c r="Y9" s="195">
        <v>13096</v>
      </c>
      <c r="Z9" s="195">
        <v>13096</v>
      </c>
      <c r="AA9" s="196">
        <v>11115</v>
      </c>
      <c r="AB9" s="131">
        <v>6000</v>
      </c>
      <c r="AC9" s="131">
        <v>6000</v>
      </c>
      <c r="AD9" s="132">
        <v>6000</v>
      </c>
      <c r="AE9" s="197"/>
      <c r="AF9" s="198"/>
    </row>
    <row r="10" spans="1:34" ht="17.45" customHeight="1">
      <c r="A10" s="123" t="s">
        <v>48</v>
      </c>
      <c r="B10" s="131">
        <f t="shared" si="4"/>
        <v>35813</v>
      </c>
      <c r="C10" s="131">
        <f t="shared" si="5"/>
        <v>35813</v>
      </c>
      <c r="D10" s="131">
        <f t="shared" si="6"/>
        <v>32378</v>
      </c>
      <c r="E10" s="132">
        <f t="shared" si="7"/>
        <v>-3435</v>
      </c>
      <c r="F10" s="132">
        <v>19000</v>
      </c>
      <c r="G10" s="132">
        <v>19000</v>
      </c>
      <c r="H10" s="132">
        <v>17310</v>
      </c>
      <c r="I10" s="132">
        <f t="shared" si="8"/>
        <v>-1690</v>
      </c>
      <c r="J10" s="196"/>
      <c r="K10" s="196"/>
      <c r="L10" s="196"/>
      <c r="M10" s="132">
        <f t="shared" si="9"/>
        <v>0</v>
      </c>
      <c r="N10" s="132">
        <v>16813</v>
      </c>
      <c r="O10" s="132">
        <v>16813</v>
      </c>
      <c r="P10" s="132">
        <v>15068</v>
      </c>
      <c r="Q10" s="132">
        <f t="shared" si="10"/>
        <v>-1745</v>
      </c>
      <c r="R10" s="123" t="s">
        <v>830</v>
      </c>
      <c r="S10" s="131">
        <f t="shared" si="11"/>
        <v>15240</v>
      </c>
      <c r="T10" s="132">
        <f t="shared" si="12"/>
        <v>13319</v>
      </c>
      <c r="U10" s="132">
        <f t="shared" si="13"/>
        <v>13410</v>
      </c>
      <c r="V10" s="132">
        <v>14900</v>
      </c>
      <c r="W10" s="132">
        <v>12979</v>
      </c>
      <c r="X10" s="132">
        <v>12855</v>
      </c>
      <c r="Y10" s="195">
        <v>320</v>
      </c>
      <c r="Z10" s="195">
        <v>320</v>
      </c>
      <c r="AA10" s="196">
        <v>350</v>
      </c>
      <c r="AB10" s="131">
        <v>20</v>
      </c>
      <c r="AC10" s="131">
        <v>20</v>
      </c>
      <c r="AD10" s="132">
        <v>205</v>
      </c>
      <c r="AE10" s="197"/>
      <c r="AF10" s="198"/>
    </row>
    <row r="11" spans="1:34" ht="17.45" customHeight="1">
      <c r="A11" s="126" t="s">
        <v>49</v>
      </c>
      <c r="B11" s="131">
        <f t="shared" si="4"/>
        <v>14706</v>
      </c>
      <c r="C11" s="131">
        <f t="shared" si="5"/>
        <v>14706</v>
      </c>
      <c r="D11" s="131">
        <f t="shared" si="6"/>
        <v>17482</v>
      </c>
      <c r="E11" s="132">
        <f t="shared" si="7"/>
        <v>2776</v>
      </c>
      <c r="F11" s="132"/>
      <c r="G11" s="132"/>
      <c r="H11" s="132"/>
      <c r="I11" s="132">
        <f t="shared" si="8"/>
        <v>0</v>
      </c>
      <c r="J11" s="196">
        <v>3300</v>
      </c>
      <c r="K11" s="196">
        <v>3300</v>
      </c>
      <c r="L11" s="196">
        <v>2915</v>
      </c>
      <c r="M11" s="132">
        <f t="shared" si="9"/>
        <v>-385</v>
      </c>
      <c r="N11" s="132">
        <v>11406</v>
      </c>
      <c r="O11" s="132">
        <v>11406</v>
      </c>
      <c r="P11" s="132">
        <v>14567</v>
      </c>
      <c r="Q11" s="132">
        <f t="shared" si="10"/>
        <v>3161</v>
      </c>
      <c r="R11" s="123" t="s">
        <v>831</v>
      </c>
      <c r="S11" s="131">
        <f t="shared" si="11"/>
        <v>68276</v>
      </c>
      <c r="T11" s="132">
        <f t="shared" si="12"/>
        <v>63721</v>
      </c>
      <c r="U11" s="132">
        <f t="shared" si="13"/>
        <v>57541</v>
      </c>
      <c r="V11" s="132">
        <v>66500</v>
      </c>
      <c r="W11" s="132">
        <v>61945</v>
      </c>
      <c r="X11" s="132">
        <v>56863</v>
      </c>
      <c r="Y11" s="195">
        <v>98</v>
      </c>
      <c r="Z11" s="195">
        <v>98</v>
      </c>
      <c r="AA11" s="196">
        <v>119</v>
      </c>
      <c r="AB11" s="131">
        <v>1678</v>
      </c>
      <c r="AC11" s="131">
        <v>1678</v>
      </c>
      <c r="AD11" s="132">
        <v>559</v>
      </c>
      <c r="AE11" s="197"/>
      <c r="AF11" s="198"/>
    </row>
    <row r="12" spans="1:34" ht="17.45" customHeight="1">
      <c r="A12" s="123" t="s">
        <v>50</v>
      </c>
      <c r="B12" s="131">
        <f t="shared" si="4"/>
        <v>16303</v>
      </c>
      <c r="C12" s="131">
        <f t="shared" si="5"/>
        <v>16303</v>
      </c>
      <c r="D12" s="131">
        <f t="shared" si="6"/>
        <v>18981</v>
      </c>
      <c r="E12" s="132">
        <f t="shared" si="7"/>
        <v>2678</v>
      </c>
      <c r="F12" s="132"/>
      <c r="G12" s="132"/>
      <c r="H12" s="132"/>
      <c r="I12" s="132">
        <f t="shared" si="8"/>
        <v>0</v>
      </c>
      <c r="J12" s="196">
        <v>2376</v>
      </c>
      <c r="K12" s="196">
        <v>2376</v>
      </c>
      <c r="L12" s="196">
        <v>1425</v>
      </c>
      <c r="M12" s="132">
        <f t="shared" si="9"/>
        <v>-951</v>
      </c>
      <c r="N12" s="132">
        <v>13927</v>
      </c>
      <c r="O12" s="132">
        <v>13927</v>
      </c>
      <c r="P12" s="132">
        <v>17556</v>
      </c>
      <c r="Q12" s="132">
        <f t="shared" si="10"/>
        <v>3629</v>
      </c>
      <c r="R12" s="123" t="s">
        <v>832</v>
      </c>
      <c r="S12" s="131">
        <f t="shared" si="11"/>
        <v>66054</v>
      </c>
      <c r="T12" s="132">
        <f t="shared" si="12"/>
        <v>96734</v>
      </c>
      <c r="U12" s="132">
        <f t="shared" si="13"/>
        <v>86441</v>
      </c>
      <c r="V12" s="132">
        <v>64550</v>
      </c>
      <c r="W12" s="132">
        <v>95230</v>
      </c>
      <c r="X12" s="132">
        <v>82430</v>
      </c>
      <c r="Y12" s="195"/>
      <c r="Z12" s="195"/>
      <c r="AA12" s="196">
        <v>242</v>
      </c>
      <c r="AB12" s="131">
        <v>1504</v>
      </c>
      <c r="AC12" s="131">
        <v>1504</v>
      </c>
      <c r="AD12" s="132">
        <v>3769</v>
      </c>
      <c r="AE12" s="197"/>
      <c r="AF12" s="198"/>
    </row>
    <row r="13" spans="1:34" ht="17.45" customHeight="1">
      <c r="A13" s="123" t="s">
        <v>51</v>
      </c>
      <c r="B13" s="131">
        <f t="shared" si="4"/>
        <v>6154</v>
      </c>
      <c r="C13" s="131">
        <f t="shared" si="5"/>
        <v>6154</v>
      </c>
      <c r="D13" s="131">
        <f t="shared" si="6"/>
        <v>8825</v>
      </c>
      <c r="E13" s="132">
        <f t="shared" si="7"/>
        <v>2671</v>
      </c>
      <c r="F13" s="132"/>
      <c r="G13" s="132"/>
      <c r="H13" s="132"/>
      <c r="I13" s="132">
        <f t="shared" si="8"/>
        <v>0</v>
      </c>
      <c r="J13" s="196">
        <v>940</v>
      </c>
      <c r="K13" s="196">
        <v>940</v>
      </c>
      <c r="L13" s="196">
        <v>1272</v>
      </c>
      <c r="M13" s="132">
        <f t="shared" si="9"/>
        <v>332</v>
      </c>
      <c r="N13" s="132">
        <v>5214</v>
      </c>
      <c r="O13" s="132">
        <v>5214</v>
      </c>
      <c r="P13" s="132">
        <v>7553</v>
      </c>
      <c r="Q13" s="132">
        <f t="shared" si="10"/>
        <v>2339</v>
      </c>
      <c r="R13" s="123" t="s">
        <v>833</v>
      </c>
      <c r="S13" s="131">
        <f t="shared" si="11"/>
        <v>7104</v>
      </c>
      <c r="T13" s="132">
        <f t="shared" si="12"/>
        <v>7332</v>
      </c>
      <c r="U13" s="132">
        <f t="shared" si="13"/>
        <v>8415</v>
      </c>
      <c r="V13" s="132">
        <v>4620</v>
      </c>
      <c r="W13" s="132">
        <v>4848</v>
      </c>
      <c r="X13" s="132">
        <v>4476</v>
      </c>
      <c r="Y13" s="195">
        <v>400</v>
      </c>
      <c r="Z13" s="195">
        <v>400</v>
      </c>
      <c r="AA13" s="196">
        <v>175</v>
      </c>
      <c r="AB13" s="131">
        <v>2084</v>
      </c>
      <c r="AC13" s="131">
        <v>2084</v>
      </c>
      <c r="AD13" s="132">
        <v>3764</v>
      </c>
      <c r="AE13" s="197"/>
      <c r="AF13" s="198"/>
    </row>
    <row r="14" spans="1:34" ht="17.45" customHeight="1">
      <c r="A14" s="123" t="s">
        <v>52</v>
      </c>
      <c r="B14" s="131">
        <f t="shared" si="4"/>
        <v>21173</v>
      </c>
      <c r="C14" s="131">
        <f t="shared" si="5"/>
        <v>21173</v>
      </c>
      <c r="D14" s="131">
        <f t="shared" si="6"/>
        <v>16885</v>
      </c>
      <c r="E14" s="132">
        <f t="shared" si="7"/>
        <v>-4288</v>
      </c>
      <c r="F14" s="132"/>
      <c r="G14" s="132"/>
      <c r="H14" s="132"/>
      <c r="I14" s="132">
        <f t="shared" si="8"/>
        <v>0</v>
      </c>
      <c r="J14" s="196">
        <v>7312</v>
      </c>
      <c r="K14" s="196">
        <v>7312</v>
      </c>
      <c r="L14" s="196">
        <v>5124</v>
      </c>
      <c r="M14" s="132">
        <f t="shared" si="9"/>
        <v>-2188</v>
      </c>
      <c r="N14" s="132">
        <v>13861</v>
      </c>
      <c r="O14" s="132">
        <v>13861</v>
      </c>
      <c r="P14" s="132">
        <v>11761</v>
      </c>
      <c r="Q14" s="132">
        <f t="shared" si="10"/>
        <v>-2100</v>
      </c>
      <c r="R14" s="123" t="s">
        <v>834</v>
      </c>
      <c r="S14" s="131">
        <f t="shared" si="11"/>
        <v>69294</v>
      </c>
      <c r="T14" s="132">
        <f t="shared" si="12"/>
        <v>69620</v>
      </c>
      <c r="U14" s="132">
        <f t="shared" si="13"/>
        <v>80344</v>
      </c>
      <c r="V14" s="132">
        <v>1230</v>
      </c>
      <c r="W14" s="132">
        <v>1556</v>
      </c>
      <c r="X14" s="132">
        <v>1554</v>
      </c>
      <c r="Y14" s="195">
        <v>8114</v>
      </c>
      <c r="Z14" s="195">
        <v>8114</v>
      </c>
      <c r="AA14" s="196">
        <v>11638</v>
      </c>
      <c r="AB14" s="131">
        <v>59950</v>
      </c>
      <c r="AC14" s="131">
        <v>59950</v>
      </c>
      <c r="AD14" s="132">
        <v>67152</v>
      </c>
      <c r="AE14" s="197"/>
      <c r="AF14" s="198"/>
    </row>
    <row r="15" spans="1:34" ht="17.45" customHeight="1">
      <c r="A15" s="123" t="s">
        <v>53</v>
      </c>
      <c r="B15" s="131">
        <f t="shared" si="4"/>
        <v>8353</v>
      </c>
      <c r="C15" s="131">
        <f t="shared" si="5"/>
        <v>8353</v>
      </c>
      <c r="D15" s="131">
        <f t="shared" si="6"/>
        <v>3163</v>
      </c>
      <c r="E15" s="132">
        <f t="shared" si="7"/>
        <v>-5190</v>
      </c>
      <c r="F15" s="132"/>
      <c r="G15" s="132"/>
      <c r="H15" s="132"/>
      <c r="I15" s="132">
        <f t="shared" si="8"/>
        <v>0</v>
      </c>
      <c r="J15" s="196">
        <v>8219</v>
      </c>
      <c r="K15" s="196">
        <v>8219</v>
      </c>
      <c r="L15" s="196">
        <v>3077</v>
      </c>
      <c r="M15" s="132">
        <f t="shared" si="9"/>
        <v>-5142</v>
      </c>
      <c r="N15" s="132">
        <v>134</v>
      </c>
      <c r="O15" s="132">
        <v>134</v>
      </c>
      <c r="P15" s="132">
        <v>86</v>
      </c>
      <c r="Q15" s="132">
        <f t="shared" si="10"/>
        <v>-48</v>
      </c>
      <c r="R15" s="123" t="s">
        <v>835</v>
      </c>
      <c r="S15" s="131">
        <f t="shared" si="11"/>
        <v>32400</v>
      </c>
      <c r="T15" s="132">
        <f t="shared" si="12"/>
        <v>36194</v>
      </c>
      <c r="U15" s="132">
        <f t="shared" si="13"/>
        <v>38307</v>
      </c>
      <c r="V15" s="132">
        <v>15508</v>
      </c>
      <c r="W15" s="132">
        <v>19302</v>
      </c>
      <c r="X15" s="132">
        <v>17698</v>
      </c>
      <c r="Y15" s="195">
        <v>12691</v>
      </c>
      <c r="Z15" s="195">
        <v>12691</v>
      </c>
      <c r="AA15" s="196">
        <v>13681</v>
      </c>
      <c r="AB15" s="131">
        <v>4201</v>
      </c>
      <c r="AC15" s="131">
        <v>4201</v>
      </c>
      <c r="AD15" s="132">
        <v>6928</v>
      </c>
      <c r="AE15" s="197"/>
      <c r="AF15" s="198"/>
    </row>
    <row r="16" spans="1:34" ht="17.45" customHeight="1">
      <c r="A16" s="123" t="s">
        <v>54</v>
      </c>
      <c r="B16" s="131">
        <f t="shared" si="4"/>
        <v>1950</v>
      </c>
      <c r="C16" s="131">
        <f t="shared" si="5"/>
        <v>1950</v>
      </c>
      <c r="D16" s="131">
        <f t="shared" si="6"/>
        <v>1913</v>
      </c>
      <c r="E16" s="132">
        <f t="shared" si="7"/>
        <v>-37</v>
      </c>
      <c r="F16" s="132"/>
      <c r="G16" s="132"/>
      <c r="H16" s="132"/>
      <c r="I16" s="132">
        <f t="shared" si="8"/>
        <v>0</v>
      </c>
      <c r="J16" s="196">
        <v>1750</v>
      </c>
      <c r="K16" s="196">
        <v>1750</v>
      </c>
      <c r="L16" s="196">
        <v>1772</v>
      </c>
      <c r="M16" s="132">
        <f t="shared" si="9"/>
        <v>22</v>
      </c>
      <c r="N16" s="132">
        <v>200</v>
      </c>
      <c r="O16" s="132">
        <v>200</v>
      </c>
      <c r="P16" s="132">
        <v>141</v>
      </c>
      <c r="Q16" s="132">
        <f t="shared" si="10"/>
        <v>-59</v>
      </c>
      <c r="R16" s="123" t="s">
        <v>836</v>
      </c>
      <c r="S16" s="131">
        <f t="shared" si="11"/>
        <v>50850</v>
      </c>
      <c r="T16" s="132">
        <f t="shared" si="12"/>
        <v>110124</v>
      </c>
      <c r="U16" s="132">
        <f t="shared" si="13"/>
        <v>110127</v>
      </c>
      <c r="V16" s="132">
        <v>50850</v>
      </c>
      <c r="W16" s="132">
        <v>110124</v>
      </c>
      <c r="X16" s="132">
        <v>110127</v>
      </c>
      <c r="Y16" s="195"/>
      <c r="Z16" s="195"/>
      <c r="AA16" s="196"/>
      <c r="AB16" s="131"/>
      <c r="AC16" s="131"/>
      <c r="AD16" s="132"/>
      <c r="AE16" s="197"/>
      <c r="AF16" s="198"/>
    </row>
    <row r="17" spans="1:32" ht="17.45" customHeight="1">
      <c r="A17" s="123" t="s">
        <v>55</v>
      </c>
      <c r="B17" s="131">
        <f t="shared" si="4"/>
        <v>7340</v>
      </c>
      <c r="C17" s="131">
        <f t="shared" si="5"/>
        <v>7340</v>
      </c>
      <c r="D17" s="131">
        <f t="shared" si="6"/>
        <v>2809</v>
      </c>
      <c r="E17" s="132">
        <f t="shared" si="7"/>
        <v>-4531</v>
      </c>
      <c r="F17" s="132"/>
      <c r="G17" s="132"/>
      <c r="H17" s="132"/>
      <c r="I17" s="132">
        <f t="shared" si="8"/>
        <v>0</v>
      </c>
      <c r="J17" s="196">
        <v>3840</v>
      </c>
      <c r="K17" s="196">
        <v>3840</v>
      </c>
      <c r="L17" s="196">
        <v>2809</v>
      </c>
      <c r="M17" s="132">
        <f t="shared" si="9"/>
        <v>-1031</v>
      </c>
      <c r="N17" s="132">
        <v>3500</v>
      </c>
      <c r="O17" s="132">
        <v>3500</v>
      </c>
      <c r="P17" s="132"/>
      <c r="Q17" s="132">
        <f t="shared" si="10"/>
        <v>-3500</v>
      </c>
      <c r="R17" s="123" t="s">
        <v>837</v>
      </c>
      <c r="S17" s="131">
        <f t="shared" si="11"/>
        <v>29205</v>
      </c>
      <c r="T17" s="132">
        <f t="shared" si="12"/>
        <v>36969</v>
      </c>
      <c r="U17" s="132">
        <f t="shared" si="13"/>
        <v>49814</v>
      </c>
      <c r="V17" s="132">
        <v>25599</v>
      </c>
      <c r="W17" s="132">
        <v>33363</v>
      </c>
      <c r="X17" s="132">
        <v>32851</v>
      </c>
      <c r="Y17" s="195"/>
      <c r="Z17" s="195"/>
      <c r="AA17" s="196">
        <v>15060</v>
      </c>
      <c r="AB17" s="131">
        <v>3606</v>
      </c>
      <c r="AC17" s="131">
        <v>3606</v>
      </c>
      <c r="AD17" s="132">
        <v>1903</v>
      </c>
      <c r="AE17" s="197"/>
      <c r="AF17" s="198"/>
    </row>
    <row r="18" spans="1:32" ht="17.45" customHeight="1">
      <c r="A18" s="123" t="s">
        <v>56</v>
      </c>
      <c r="B18" s="131">
        <f t="shared" si="4"/>
        <v>5394</v>
      </c>
      <c r="C18" s="131">
        <f t="shared" si="5"/>
        <v>5394</v>
      </c>
      <c r="D18" s="131">
        <f t="shared" si="6"/>
        <v>4173</v>
      </c>
      <c r="E18" s="132">
        <f t="shared" si="7"/>
        <v>-1221</v>
      </c>
      <c r="F18" s="132"/>
      <c r="G18" s="132"/>
      <c r="H18" s="132"/>
      <c r="I18" s="132">
        <f t="shared" si="8"/>
        <v>0</v>
      </c>
      <c r="J18" s="196">
        <v>4235</v>
      </c>
      <c r="K18" s="196">
        <v>4235</v>
      </c>
      <c r="L18" s="196">
        <v>3606</v>
      </c>
      <c r="M18" s="132">
        <f t="shared" si="9"/>
        <v>-629</v>
      </c>
      <c r="N18" s="132">
        <v>1159</v>
      </c>
      <c r="O18" s="132">
        <v>1159</v>
      </c>
      <c r="P18" s="132">
        <v>567</v>
      </c>
      <c r="Q18" s="132">
        <f t="shared" si="10"/>
        <v>-592</v>
      </c>
      <c r="R18" s="123" t="s">
        <v>838</v>
      </c>
      <c r="S18" s="131">
        <f t="shared" si="11"/>
        <v>680</v>
      </c>
      <c r="T18" s="132">
        <f t="shared" si="12"/>
        <v>544</v>
      </c>
      <c r="U18" s="132">
        <f t="shared" si="13"/>
        <v>1996</v>
      </c>
      <c r="V18" s="132">
        <v>680</v>
      </c>
      <c r="W18" s="132">
        <v>544</v>
      </c>
      <c r="X18" s="132">
        <v>542</v>
      </c>
      <c r="Y18" s="195"/>
      <c r="Z18" s="195"/>
      <c r="AA18" s="196">
        <v>1434</v>
      </c>
      <c r="AB18" s="131"/>
      <c r="AC18" s="131"/>
      <c r="AD18" s="132">
        <v>20</v>
      </c>
      <c r="AE18" s="197"/>
      <c r="AF18" s="198"/>
    </row>
    <row r="19" spans="1:32" ht="17.45" customHeight="1">
      <c r="A19" s="199" t="s">
        <v>445</v>
      </c>
      <c r="B19" s="131">
        <f t="shared" si="4"/>
        <v>11000</v>
      </c>
      <c r="C19" s="131">
        <f t="shared" si="5"/>
        <v>11000</v>
      </c>
      <c r="D19" s="131">
        <f t="shared" si="6"/>
        <v>11136</v>
      </c>
      <c r="E19" s="132">
        <f t="shared" si="7"/>
        <v>136</v>
      </c>
      <c r="F19" s="131">
        <v>5000</v>
      </c>
      <c r="G19" s="131">
        <v>5000</v>
      </c>
      <c r="H19" s="132">
        <v>5194</v>
      </c>
      <c r="I19" s="132">
        <f t="shared" si="8"/>
        <v>194</v>
      </c>
      <c r="J19" s="195"/>
      <c r="K19" s="196"/>
      <c r="L19" s="196"/>
      <c r="M19" s="132">
        <f t="shared" si="9"/>
        <v>0</v>
      </c>
      <c r="N19" s="131">
        <v>6000</v>
      </c>
      <c r="O19" s="131">
        <v>6000</v>
      </c>
      <c r="P19" s="132">
        <v>5942</v>
      </c>
      <c r="Q19" s="132">
        <f t="shared" si="10"/>
        <v>-58</v>
      </c>
      <c r="R19" s="123" t="s">
        <v>839</v>
      </c>
      <c r="S19" s="131">
        <f t="shared" si="11"/>
        <v>0</v>
      </c>
      <c r="T19" s="132">
        <f t="shared" si="12"/>
        <v>0</v>
      </c>
      <c r="U19" s="132">
        <f t="shared" si="13"/>
        <v>1798</v>
      </c>
      <c r="V19" s="132"/>
      <c r="W19" s="132"/>
      <c r="X19" s="132">
        <v>1776</v>
      </c>
      <c r="Y19" s="195"/>
      <c r="Z19" s="195"/>
      <c r="AA19" s="196">
        <v>3</v>
      </c>
      <c r="AB19" s="131"/>
      <c r="AC19" s="131"/>
      <c r="AD19" s="132">
        <v>19</v>
      </c>
      <c r="AE19" s="197"/>
      <c r="AF19" s="198"/>
    </row>
    <row r="20" spans="1:32" ht="17.45" customHeight="1">
      <c r="A20" s="123" t="s">
        <v>57</v>
      </c>
      <c r="B20" s="131">
        <f t="shared" si="4"/>
        <v>0</v>
      </c>
      <c r="C20" s="131">
        <f t="shared" si="5"/>
        <v>0</v>
      </c>
      <c r="D20" s="131">
        <f t="shared" si="6"/>
        <v>4</v>
      </c>
      <c r="E20" s="132">
        <f t="shared" si="7"/>
        <v>4</v>
      </c>
      <c r="F20" s="131"/>
      <c r="G20" s="132"/>
      <c r="H20" s="132"/>
      <c r="I20" s="132">
        <f t="shared" si="8"/>
        <v>0</v>
      </c>
      <c r="J20" s="195"/>
      <c r="K20" s="196"/>
      <c r="L20" s="196"/>
      <c r="M20" s="132">
        <f t="shared" si="9"/>
        <v>0</v>
      </c>
      <c r="N20" s="131"/>
      <c r="O20" s="131"/>
      <c r="P20" s="132">
        <v>4</v>
      </c>
      <c r="Q20" s="132">
        <f t="shared" si="10"/>
        <v>4</v>
      </c>
      <c r="R20" s="123" t="s">
        <v>840</v>
      </c>
      <c r="S20" s="131">
        <f t="shared" si="11"/>
        <v>0</v>
      </c>
      <c r="T20" s="132">
        <f t="shared" si="12"/>
        <v>0</v>
      </c>
      <c r="U20" s="132">
        <f t="shared" si="13"/>
        <v>0</v>
      </c>
      <c r="V20" s="132"/>
      <c r="W20" s="132"/>
      <c r="X20" s="132"/>
      <c r="Y20" s="195"/>
      <c r="Z20" s="195"/>
      <c r="AA20" s="196"/>
      <c r="AB20" s="131"/>
      <c r="AC20" s="131"/>
      <c r="AD20" s="132"/>
      <c r="AE20" s="197"/>
      <c r="AF20" s="198"/>
    </row>
    <row r="21" spans="1:32" ht="17.45" customHeight="1">
      <c r="A21" s="123" t="s">
        <v>58</v>
      </c>
      <c r="B21" s="131">
        <f t="shared" si="4"/>
        <v>66706</v>
      </c>
      <c r="C21" s="131">
        <f t="shared" si="5"/>
        <v>66706</v>
      </c>
      <c r="D21" s="131">
        <f t="shared" si="6"/>
        <v>92919</v>
      </c>
      <c r="E21" s="131">
        <f t="shared" ref="E21" si="14">SUM(E22:E30)</f>
        <v>26213</v>
      </c>
      <c r="F21" s="131">
        <f>SUM(F22:F30)</f>
        <v>42000</v>
      </c>
      <c r="G21" s="131">
        <f t="shared" ref="G21:N21" si="15">SUM(G22:G30)</f>
        <v>42000</v>
      </c>
      <c r="H21" s="131">
        <f t="shared" si="15"/>
        <v>52653</v>
      </c>
      <c r="I21" s="131">
        <f t="shared" si="15"/>
        <v>10653</v>
      </c>
      <c r="J21" s="195">
        <f t="shared" si="15"/>
        <v>5256</v>
      </c>
      <c r="K21" s="195">
        <f t="shared" si="15"/>
        <v>5256</v>
      </c>
      <c r="L21" s="195">
        <f t="shared" si="15"/>
        <v>9888</v>
      </c>
      <c r="M21" s="195">
        <f>SUM(M22:M30)</f>
        <v>4632</v>
      </c>
      <c r="N21" s="131">
        <f t="shared" si="15"/>
        <v>19450</v>
      </c>
      <c r="O21" s="131">
        <f t="shared" ref="O21:P21" si="16">SUM(O22:O30)</f>
        <v>19450</v>
      </c>
      <c r="P21" s="131">
        <f t="shared" si="16"/>
        <v>30378</v>
      </c>
      <c r="Q21" s="195">
        <f>SUM(Q22:Q30)</f>
        <v>10928</v>
      </c>
      <c r="R21" s="123" t="s">
        <v>841</v>
      </c>
      <c r="S21" s="131">
        <f t="shared" si="11"/>
        <v>3821</v>
      </c>
      <c r="T21" s="132">
        <f t="shared" si="12"/>
        <v>4060</v>
      </c>
      <c r="U21" s="132">
        <f t="shared" si="13"/>
        <v>4024</v>
      </c>
      <c r="V21" s="132">
        <v>3550</v>
      </c>
      <c r="W21" s="132">
        <v>3789</v>
      </c>
      <c r="X21" s="132">
        <v>3552</v>
      </c>
      <c r="Y21" s="195"/>
      <c r="Z21" s="195"/>
      <c r="AA21" s="196"/>
      <c r="AB21" s="131">
        <v>271</v>
      </c>
      <c r="AC21" s="131">
        <v>271</v>
      </c>
      <c r="AD21" s="132">
        <v>472</v>
      </c>
      <c r="AE21" s="197"/>
      <c r="AF21" s="198"/>
    </row>
    <row r="22" spans="1:32" ht="17.45" customHeight="1">
      <c r="A22" s="123" t="s">
        <v>59</v>
      </c>
      <c r="B22" s="131">
        <f t="shared" si="4"/>
        <v>22905</v>
      </c>
      <c r="C22" s="131">
        <f t="shared" si="5"/>
        <v>22905</v>
      </c>
      <c r="D22" s="131">
        <f t="shared" si="6"/>
        <v>31333</v>
      </c>
      <c r="E22" s="132">
        <f t="shared" ref="E22:E29" si="17">D22-C22</f>
        <v>8428</v>
      </c>
      <c r="F22" s="131">
        <v>8840</v>
      </c>
      <c r="G22" s="131">
        <v>8840</v>
      </c>
      <c r="H22" s="132">
        <v>8240</v>
      </c>
      <c r="I22" s="132">
        <f t="shared" si="8"/>
        <v>-600</v>
      </c>
      <c r="J22" s="195">
        <v>65</v>
      </c>
      <c r="K22" s="196">
        <v>65</v>
      </c>
      <c r="L22" s="196">
        <v>121</v>
      </c>
      <c r="M22" s="132">
        <f t="shared" si="9"/>
        <v>56</v>
      </c>
      <c r="N22" s="131">
        <v>14000</v>
      </c>
      <c r="O22" s="131">
        <v>14000</v>
      </c>
      <c r="P22" s="132">
        <v>22972</v>
      </c>
      <c r="Q22" s="132">
        <f t="shared" si="10"/>
        <v>8972</v>
      </c>
      <c r="R22" s="123" t="s">
        <v>842</v>
      </c>
      <c r="S22" s="131">
        <f t="shared" si="11"/>
        <v>3410</v>
      </c>
      <c r="T22" s="132">
        <f t="shared" si="12"/>
        <v>3112</v>
      </c>
      <c r="U22" s="132">
        <f t="shared" si="13"/>
        <v>5626</v>
      </c>
      <c r="V22" s="132">
        <v>3098</v>
      </c>
      <c r="W22" s="132">
        <v>2800</v>
      </c>
      <c r="X22" s="132">
        <v>2916</v>
      </c>
      <c r="Y22" s="195">
        <v>312</v>
      </c>
      <c r="Z22" s="195">
        <v>312</v>
      </c>
      <c r="AA22" s="196"/>
      <c r="AB22" s="131"/>
      <c r="AC22" s="131"/>
      <c r="AD22" s="132">
        <v>2710</v>
      </c>
      <c r="AE22" s="197"/>
      <c r="AF22" s="198"/>
    </row>
    <row r="23" spans="1:32" ht="17.45" customHeight="1">
      <c r="A23" s="123" t="s">
        <v>60</v>
      </c>
      <c r="B23" s="131">
        <f t="shared" si="4"/>
        <v>12294</v>
      </c>
      <c r="C23" s="131">
        <f t="shared" si="5"/>
        <v>12294</v>
      </c>
      <c r="D23" s="131">
        <f t="shared" si="6"/>
        <v>21397</v>
      </c>
      <c r="E23" s="132">
        <f t="shared" si="17"/>
        <v>9103</v>
      </c>
      <c r="F23" s="131">
        <v>11444</v>
      </c>
      <c r="G23" s="131">
        <v>11444</v>
      </c>
      <c r="H23" s="132">
        <v>18693</v>
      </c>
      <c r="I23" s="132">
        <f t="shared" si="8"/>
        <v>7249</v>
      </c>
      <c r="J23" s="195"/>
      <c r="K23" s="196"/>
      <c r="L23" s="196">
        <v>567</v>
      </c>
      <c r="M23" s="132">
        <f t="shared" si="9"/>
        <v>567</v>
      </c>
      <c r="N23" s="131">
        <v>850</v>
      </c>
      <c r="O23" s="131">
        <v>850</v>
      </c>
      <c r="P23" s="132">
        <v>2137</v>
      </c>
      <c r="Q23" s="132">
        <f t="shared" si="10"/>
        <v>1287</v>
      </c>
      <c r="R23" s="123" t="s">
        <v>843</v>
      </c>
      <c r="S23" s="131">
        <f t="shared" si="11"/>
        <v>850</v>
      </c>
      <c r="T23" s="132">
        <f t="shared" si="12"/>
        <v>218</v>
      </c>
      <c r="U23" s="132">
        <f t="shared" si="13"/>
        <v>218</v>
      </c>
      <c r="V23" s="132">
        <v>850</v>
      </c>
      <c r="W23" s="132">
        <v>218</v>
      </c>
      <c r="X23" s="132">
        <v>218</v>
      </c>
      <c r="Y23" s="195"/>
      <c r="Z23" s="195"/>
      <c r="AA23" s="196"/>
      <c r="AB23" s="131"/>
      <c r="AC23" s="131"/>
      <c r="AD23" s="132"/>
      <c r="AE23" s="197"/>
      <c r="AF23" s="198"/>
    </row>
    <row r="24" spans="1:32" ht="17.45" customHeight="1">
      <c r="A24" s="123" t="s">
        <v>61</v>
      </c>
      <c r="B24" s="131">
        <f t="shared" si="4"/>
        <v>12480</v>
      </c>
      <c r="C24" s="131">
        <f t="shared" si="5"/>
        <v>12480</v>
      </c>
      <c r="D24" s="131">
        <f t="shared" si="6"/>
        <v>5641</v>
      </c>
      <c r="E24" s="132">
        <f t="shared" si="17"/>
        <v>-6839</v>
      </c>
      <c r="F24" s="131">
        <v>10580</v>
      </c>
      <c r="G24" s="131">
        <v>10580</v>
      </c>
      <c r="H24" s="132">
        <v>3437</v>
      </c>
      <c r="I24" s="132">
        <f t="shared" si="8"/>
        <v>-7143</v>
      </c>
      <c r="J24" s="195"/>
      <c r="K24" s="196"/>
      <c r="L24" s="196">
        <v>367</v>
      </c>
      <c r="M24" s="132">
        <f t="shared" si="9"/>
        <v>367</v>
      </c>
      <c r="N24" s="131">
        <v>1900</v>
      </c>
      <c r="O24" s="131">
        <v>1900</v>
      </c>
      <c r="P24" s="132">
        <v>1837</v>
      </c>
      <c r="Q24" s="132">
        <f t="shared" si="10"/>
        <v>-63</v>
      </c>
      <c r="R24" s="123" t="s">
        <v>844</v>
      </c>
      <c r="S24" s="131">
        <f t="shared" si="11"/>
        <v>7704</v>
      </c>
      <c r="T24" s="132">
        <f t="shared" si="12"/>
        <v>7531</v>
      </c>
      <c r="U24" s="132">
        <f t="shared" si="13"/>
        <v>11400</v>
      </c>
      <c r="V24" s="132">
        <v>6152</v>
      </c>
      <c r="W24" s="132">
        <v>5979</v>
      </c>
      <c r="X24" s="132">
        <v>6930</v>
      </c>
      <c r="Y24" s="195"/>
      <c r="Z24" s="195"/>
      <c r="AA24" s="196">
        <v>260</v>
      </c>
      <c r="AB24" s="131">
        <v>1552</v>
      </c>
      <c r="AC24" s="131">
        <v>1552</v>
      </c>
      <c r="AD24" s="132">
        <v>4210</v>
      </c>
      <c r="AE24" s="197"/>
      <c r="AF24" s="198"/>
    </row>
    <row r="25" spans="1:32" ht="17.45" customHeight="1">
      <c r="A25" s="123" t="s">
        <v>62</v>
      </c>
      <c r="B25" s="131">
        <f t="shared" si="4"/>
        <v>0</v>
      </c>
      <c r="C25" s="131">
        <f t="shared" si="5"/>
        <v>0</v>
      </c>
      <c r="D25" s="131">
        <f t="shared" si="6"/>
        <v>0</v>
      </c>
      <c r="E25" s="132">
        <f t="shared" si="17"/>
        <v>0</v>
      </c>
      <c r="F25" s="131"/>
      <c r="G25" s="131"/>
      <c r="H25" s="132"/>
      <c r="I25" s="132">
        <f t="shared" si="8"/>
        <v>0</v>
      </c>
      <c r="J25" s="195"/>
      <c r="K25" s="196"/>
      <c r="L25" s="196"/>
      <c r="M25" s="132">
        <f t="shared" si="9"/>
        <v>0</v>
      </c>
      <c r="N25" s="131"/>
      <c r="O25" s="131"/>
      <c r="P25" s="132"/>
      <c r="Q25" s="132">
        <f t="shared" si="10"/>
        <v>0</v>
      </c>
      <c r="R25" s="123" t="s">
        <v>845</v>
      </c>
      <c r="S25" s="131">
        <f t="shared" si="11"/>
        <v>5700</v>
      </c>
      <c r="T25" s="132">
        <f t="shared" si="12"/>
        <v>5700</v>
      </c>
      <c r="U25" s="132">
        <f t="shared" si="13"/>
        <v>0</v>
      </c>
      <c r="V25" s="132">
        <v>4200</v>
      </c>
      <c r="W25" s="132">
        <v>4200</v>
      </c>
      <c r="X25" s="132"/>
      <c r="Y25" s="195">
        <v>300</v>
      </c>
      <c r="Z25" s="195">
        <v>300</v>
      </c>
      <c r="AA25" s="196"/>
      <c r="AB25" s="131">
        <v>1200</v>
      </c>
      <c r="AC25" s="131">
        <v>1200</v>
      </c>
      <c r="AD25" s="132"/>
      <c r="AE25" s="197"/>
      <c r="AF25" s="198"/>
    </row>
    <row r="26" spans="1:32" ht="17.45" customHeight="1">
      <c r="A26" s="123" t="s">
        <v>63</v>
      </c>
      <c r="B26" s="131">
        <f t="shared" si="4"/>
        <v>8191</v>
      </c>
      <c r="C26" s="131">
        <f t="shared" si="5"/>
        <v>8191</v>
      </c>
      <c r="D26" s="131">
        <f t="shared" si="6"/>
        <v>18661</v>
      </c>
      <c r="E26" s="132">
        <f t="shared" si="17"/>
        <v>10470</v>
      </c>
      <c r="F26" s="131">
        <v>1800</v>
      </c>
      <c r="G26" s="131">
        <v>1800</v>
      </c>
      <c r="H26" s="132">
        <v>9230</v>
      </c>
      <c r="I26" s="132">
        <f t="shared" si="8"/>
        <v>7430</v>
      </c>
      <c r="J26" s="195">
        <v>5191</v>
      </c>
      <c r="K26" s="196">
        <v>5191</v>
      </c>
      <c r="L26" s="196">
        <v>8832</v>
      </c>
      <c r="M26" s="132">
        <f t="shared" si="9"/>
        <v>3641</v>
      </c>
      <c r="N26" s="131">
        <v>1200</v>
      </c>
      <c r="O26" s="131">
        <v>1200</v>
      </c>
      <c r="P26" s="132">
        <v>599</v>
      </c>
      <c r="Q26" s="132">
        <f t="shared" si="10"/>
        <v>-601</v>
      </c>
      <c r="R26" s="123" t="s">
        <v>846</v>
      </c>
      <c r="S26" s="131">
        <f t="shared" si="11"/>
        <v>8093</v>
      </c>
      <c r="T26" s="132">
        <f t="shared" si="12"/>
        <v>10036</v>
      </c>
      <c r="U26" s="132">
        <f t="shared" si="13"/>
        <v>4855</v>
      </c>
      <c r="V26" s="132">
        <v>2870</v>
      </c>
      <c r="W26" s="132">
        <v>4813</v>
      </c>
      <c r="X26" s="132">
        <v>4838</v>
      </c>
      <c r="Y26" s="195"/>
      <c r="Z26" s="195"/>
      <c r="AA26" s="196">
        <v>17</v>
      </c>
      <c r="AB26" s="131">
        <v>5223</v>
      </c>
      <c r="AC26" s="131">
        <v>5223</v>
      </c>
      <c r="AD26" s="132"/>
      <c r="AE26" s="197"/>
      <c r="AF26" s="198"/>
    </row>
    <row r="27" spans="1:32" ht="17.45" customHeight="1">
      <c r="A27" s="123" t="s">
        <v>642</v>
      </c>
      <c r="B27" s="131">
        <f t="shared" si="4"/>
        <v>0</v>
      </c>
      <c r="C27" s="131">
        <f t="shared" si="5"/>
        <v>0</v>
      </c>
      <c r="D27" s="131">
        <f t="shared" si="6"/>
        <v>0</v>
      </c>
      <c r="E27" s="132">
        <f t="shared" si="17"/>
        <v>0</v>
      </c>
      <c r="F27" s="131"/>
      <c r="G27" s="131"/>
      <c r="H27" s="132"/>
      <c r="I27" s="132">
        <f t="shared" si="8"/>
        <v>0</v>
      </c>
      <c r="J27" s="195"/>
      <c r="K27" s="196"/>
      <c r="L27" s="196"/>
      <c r="M27" s="132">
        <f t="shared" si="9"/>
        <v>0</v>
      </c>
      <c r="N27" s="131"/>
      <c r="O27" s="131"/>
      <c r="P27" s="132"/>
      <c r="Q27" s="132">
        <f t="shared" si="10"/>
        <v>0</v>
      </c>
      <c r="R27" s="123" t="s">
        <v>847</v>
      </c>
      <c r="S27" s="131">
        <f t="shared" si="11"/>
        <v>16116</v>
      </c>
      <c r="T27" s="132">
        <f t="shared" si="12"/>
        <v>16305</v>
      </c>
      <c r="U27" s="132">
        <f t="shared" si="13"/>
        <v>16096</v>
      </c>
      <c r="V27" s="132">
        <v>10538</v>
      </c>
      <c r="W27" s="132">
        <v>10727</v>
      </c>
      <c r="X27" s="132">
        <v>10727</v>
      </c>
      <c r="Y27" s="195">
        <v>3167</v>
      </c>
      <c r="Z27" s="195">
        <v>3167</v>
      </c>
      <c r="AA27" s="196">
        <v>3157</v>
      </c>
      <c r="AB27" s="131">
        <v>2411</v>
      </c>
      <c r="AC27" s="131">
        <v>2411</v>
      </c>
      <c r="AD27" s="132">
        <v>2212</v>
      </c>
      <c r="AE27" s="197"/>
      <c r="AF27" s="198"/>
    </row>
    <row r="28" spans="1:32" ht="17.45" customHeight="1">
      <c r="A28" s="123" t="s">
        <v>643</v>
      </c>
      <c r="B28" s="131">
        <f t="shared" si="4"/>
        <v>7536</v>
      </c>
      <c r="C28" s="131">
        <f t="shared" si="5"/>
        <v>7536</v>
      </c>
      <c r="D28" s="131">
        <f t="shared" si="6"/>
        <v>13834</v>
      </c>
      <c r="E28" s="132">
        <f t="shared" si="17"/>
        <v>6298</v>
      </c>
      <c r="F28" s="131">
        <v>6036</v>
      </c>
      <c r="G28" s="131">
        <v>6036</v>
      </c>
      <c r="H28" s="132">
        <v>11000</v>
      </c>
      <c r="I28" s="132">
        <f t="shared" si="8"/>
        <v>4964</v>
      </c>
      <c r="J28" s="195"/>
      <c r="K28" s="196"/>
      <c r="L28" s="196">
        <v>1</v>
      </c>
      <c r="M28" s="132">
        <f t="shared" si="9"/>
        <v>1</v>
      </c>
      <c r="N28" s="131">
        <v>1500</v>
      </c>
      <c r="O28" s="131">
        <v>1500</v>
      </c>
      <c r="P28" s="132">
        <v>2833</v>
      </c>
      <c r="Q28" s="132">
        <f t="shared" si="10"/>
        <v>1333</v>
      </c>
      <c r="R28" s="123" t="s">
        <v>848</v>
      </c>
      <c r="S28" s="131">
        <f t="shared" si="11"/>
        <v>26</v>
      </c>
      <c r="T28" s="132">
        <f t="shared" si="12"/>
        <v>87</v>
      </c>
      <c r="U28" s="132">
        <f t="shared" si="13"/>
        <v>104</v>
      </c>
      <c r="V28" s="132">
        <v>26</v>
      </c>
      <c r="W28" s="132">
        <v>87</v>
      </c>
      <c r="X28" s="132">
        <v>87</v>
      </c>
      <c r="Y28" s="195"/>
      <c r="Z28" s="195"/>
      <c r="AA28" s="196">
        <v>11</v>
      </c>
      <c r="AB28" s="131"/>
      <c r="AC28" s="131"/>
      <c r="AD28" s="132">
        <v>6</v>
      </c>
      <c r="AE28" s="197"/>
      <c r="AF28" s="198"/>
    </row>
    <row r="29" spans="1:32" ht="17.45" customHeight="1">
      <c r="A29" s="123" t="s">
        <v>64</v>
      </c>
      <c r="B29" s="131">
        <f t="shared" si="4"/>
        <v>3300</v>
      </c>
      <c r="C29" s="131">
        <f t="shared" si="5"/>
        <v>3300</v>
      </c>
      <c r="D29" s="131">
        <f t="shared" si="6"/>
        <v>2053</v>
      </c>
      <c r="E29" s="132">
        <f t="shared" si="17"/>
        <v>-1247</v>
      </c>
      <c r="F29" s="131">
        <v>3300</v>
      </c>
      <c r="G29" s="131">
        <v>3300</v>
      </c>
      <c r="H29" s="132">
        <v>2053</v>
      </c>
      <c r="I29" s="132">
        <f t="shared" si="8"/>
        <v>-1247</v>
      </c>
      <c r="J29" s="195"/>
      <c r="K29" s="196"/>
      <c r="L29" s="196"/>
      <c r="M29" s="132">
        <f t="shared" si="9"/>
        <v>0</v>
      </c>
      <c r="N29" s="131"/>
      <c r="O29" s="131"/>
      <c r="P29" s="132"/>
      <c r="Q29" s="132">
        <f t="shared" si="10"/>
        <v>0</v>
      </c>
      <c r="R29" s="123"/>
      <c r="S29" s="131"/>
      <c r="T29" s="132"/>
      <c r="U29" s="132"/>
      <c r="V29" s="132"/>
      <c r="W29" s="132"/>
      <c r="X29" s="132"/>
      <c r="Y29" s="195"/>
      <c r="Z29" s="196"/>
      <c r="AA29" s="196"/>
      <c r="AB29" s="131"/>
      <c r="AC29" s="131"/>
      <c r="AD29" s="132"/>
      <c r="AE29" s="197"/>
      <c r="AF29" s="198"/>
    </row>
    <row r="30" spans="1:32" ht="17.45" customHeight="1">
      <c r="A30" s="123"/>
      <c r="B30" s="131"/>
      <c r="C30" s="132"/>
      <c r="D30" s="132"/>
      <c r="E30" s="132"/>
      <c r="F30" s="131"/>
      <c r="G30" s="132"/>
      <c r="H30" s="132"/>
      <c r="I30" s="132"/>
      <c r="J30" s="195"/>
      <c r="K30" s="196"/>
      <c r="L30" s="196"/>
      <c r="M30" s="196"/>
      <c r="N30" s="131"/>
      <c r="O30" s="131"/>
      <c r="P30" s="132"/>
      <c r="Q30" s="132"/>
      <c r="R30" s="123"/>
      <c r="S30" s="131"/>
      <c r="T30" s="132"/>
      <c r="U30" s="132"/>
      <c r="V30" s="132"/>
      <c r="W30" s="132"/>
      <c r="X30" s="132"/>
      <c r="Y30" s="195"/>
      <c r="Z30" s="196"/>
      <c r="AA30" s="196"/>
      <c r="AB30" s="131"/>
      <c r="AC30" s="131"/>
      <c r="AD30" s="132"/>
      <c r="AE30" s="197"/>
      <c r="AF30" s="198"/>
    </row>
    <row r="31" spans="1:32" ht="17.45" customHeight="1">
      <c r="A31" s="174" t="s">
        <v>33</v>
      </c>
      <c r="B31" s="132">
        <f>SUM(B6,B21)</f>
        <v>476245</v>
      </c>
      <c r="C31" s="132">
        <f>SUM(C6,C21)</f>
        <v>476245</v>
      </c>
      <c r="D31" s="132">
        <f>SUM(D6,D21)</f>
        <v>602480</v>
      </c>
      <c r="E31" s="132">
        <f t="shared" ref="E31" si="18">D31-C31</f>
        <v>126235</v>
      </c>
      <c r="F31" s="132">
        <f>SUM(F6,F21)</f>
        <v>132000</v>
      </c>
      <c r="G31" s="132">
        <f>SUM(G6,G21)</f>
        <v>132000</v>
      </c>
      <c r="H31" s="132">
        <f>SUM(H6,H21)</f>
        <v>121361</v>
      </c>
      <c r="I31" s="132">
        <f t="shared" ref="I31" si="19">H31-G31</f>
        <v>-10639</v>
      </c>
      <c r="J31" s="132">
        <f>SUM(J6,J21)</f>
        <v>54638</v>
      </c>
      <c r="K31" s="132">
        <f>SUM(K6,K21)</f>
        <v>54638</v>
      </c>
      <c r="L31" s="132">
        <f>SUM(L6,L21)</f>
        <v>45254</v>
      </c>
      <c r="M31" s="132">
        <f t="shared" ref="M31" si="20">L31-K31</f>
        <v>-9384</v>
      </c>
      <c r="N31" s="132">
        <f>SUM(N6,N21)</f>
        <v>289607</v>
      </c>
      <c r="O31" s="132">
        <f>SUM(O6,O21)</f>
        <v>289607</v>
      </c>
      <c r="P31" s="132">
        <f>SUM(P6,P21)</f>
        <v>435865</v>
      </c>
      <c r="Q31" s="132">
        <f t="shared" ref="Q31" si="21">P31-O31</f>
        <v>146258</v>
      </c>
      <c r="R31" s="200" t="s">
        <v>34</v>
      </c>
      <c r="S31" s="131">
        <f t="shared" ref="S31:AD31" si="22">SUM(S6:S30)</f>
        <v>573788</v>
      </c>
      <c r="T31" s="131">
        <f t="shared" si="22"/>
        <v>681333</v>
      </c>
      <c r="U31" s="131">
        <f t="shared" si="22"/>
        <v>673639</v>
      </c>
      <c r="V31" s="131">
        <f t="shared" si="22"/>
        <v>415453</v>
      </c>
      <c r="W31" s="131">
        <f t="shared" si="22"/>
        <v>522998</v>
      </c>
      <c r="X31" s="131">
        <f t="shared" si="22"/>
        <v>488890</v>
      </c>
      <c r="Y31" s="195">
        <f t="shared" si="22"/>
        <v>43600</v>
      </c>
      <c r="Z31" s="195">
        <f t="shared" si="22"/>
        <v>43600</v>
      </c>
      <c r="AA31" s="195">
        <f t="shared" si="22"/>
        <v>62418</v>
      </c>
      <c r="AB31" s="131">
        <f t="shared" si="22"/>
        <v>114735</v>
      </c>
      <c r="AC31" s="131">
        <f t="shared" si="22"/>
        <v>114735</v>
      </c>
      <c r="AD31" s="131">
        <f t="shared" si="22"/>
        <v>122331</v>
      </c>
      <c r="AE31" s="197"/>
      <c r="AF31" s="198"/>
    </row>
    <row r="33" spans="8:31">
      <c r="AE33" s="198"/>
    </row>
    <row r="34" spans="8:31">
      <c r="H34" s="198"/>
    </row>
  </sheetData>
  <mergeCells count="14">
    <mergeCell ref="A1:Q1"/>
    <mergeCell ref="R1:AD1"/>
    <mergeCell ref="A4:A5"/>
    <mergeCell ref="F4:I4"/>
    <mergeCell ref="J4:M4"/>
    <mergeCell ref="N4:Q4"/>
    <mergeCell ref="R4:R5"/>
    <mergeCell ref="S4:U4"/>
    <mergeCell ref="Y4:AA4"/>
    <mergeCell ref="AB4:AD4"/>
    <mergeCell ref="B4:E4"/>
    <mergeCell ref="V4:X4"/>
    <mergeCell ref="A2:Q2"/>
    <mergeCell ref="R2:AD2"/>
  </mergeCells>
  <phoneticPr fontId="2" type="noConversion"/>
  <printOptions horizontalCentered="1"/>
  <pageMargins left="0.26" right="0.22" top="0.35" bottom="0.44" header="0.2" footer="0.15748031496062992"/>
  <pageSetup paperSize="9" scale="80" fitToWidth="0" orientation="landscape" useFirstPageNumber="1" r:id="rId1"/>
  <headerFooter alignWithMargins="0">
    <oddFooter>&amp;C&amp;14‐ &amp;P 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O169"/>
  <sheetViews>
    <sheetView showGridLines="0" showZeros="0" view="pageLayout" topLeftCell="A16" zoomScaleNormal="100" workbookViewId="0">
      <selection activeCell="C34" sqref="C34:C38"/>
    </sheetView>
  </sheetViews>
  <sheetFormatPr defaultColWidth="2.75" defaultRowHeight="14.25"/>
  <cols>
    <col min="1" max="1" width="36.125" style="4" customWidth="1"/>
    <col min="2" max="9" width="13.125" style="4" customWidth="1"/>
    <col min="10" max="10" width="8.125" style="4" customWidth="1"/>
    <col min="11" max="11" width="11.375" style="4" customWidth="1"/>
    <col min="12" max="12" width="7.625" style="4" customWidth="1"/>
    <col min="13" max="13" width="8.375" style="4" customWidth="1"/>
    <col min="14" max="14" width="8.625" style="4" customWidth="1"/>
    <col min="15" max="16384" width="2.75" style="4"/>
  </cols>
  <sheetData>
    <row r="1" spans="1:15" ht="24" customHeight="1">
      <c r="A1" s="235" t="s">
        <v>802</v>
      </c>
      <c r="B1" s="235"/>
      <c r="C1" s="235"/>
      <c r="D1" s="235"/>
      <c r="E1" s="235"/>
      <c r="F1" s="235"/>
      <c r="G1" s="235"/>
      <c r="H1" s="235"/>
      <c r="I1" s="235"/>
      <c r="J1" s="235"/>
    </row>
    <row r="2" spans="1:15">
      <c r="A2" s="236" t="s">
        <v>364</v>
      </c>
      <c r="B2" s="236"/>
      <c r="C2" s="236"/>
      <c r="D2" s="237"/>
      <c r="E2" s="237"/>
      <c r="F2" s="237"/>
      <c r="G2" s="237"/>
      <c r="H2" s="237"/>
      <c r="I2" s="237"/>
      <c r="J2" s="237"/>
    </row>
    <row r="3" spans="1:15">
      <c r="A3" s="237" t="s">
        <v>3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5" ht="21.95" customHeight="1">
      <c r="A4" s="239" t="s">
        <v>0</v>
      </c>
      <c r="B4" s="239" t="s">
        <v>634</v>
      </c>
      <c r="C4" s="239"/>
      <c r="D4" s="239" t="s">
        <v>617</v>
      </c>
      <c r="E4" s="239"/>
      <c r="F4" s="239" t="s">
        <v>618</v>
      </c>
      <c r="G4" s="239"/>
      <c r="H4" s="239" t="s">
        <v>621</v>
      </c>
      <c r="I4" s="239"/>
      <c r="J4" s="239" t="s">
        <v>812</v>
      </c>
      <c r="K4" s="232" t="s">
        <v>807</v>
      </c>
      <c r="L4" s="233"/>
      <c r="M4" s="233"/>
      <c r="N4" s="234"/>
      <c r="O4" s="150"/>
    </row>
    <row r="5" spans="1:15" ht="21.95" customHeight="1">
      <c r="A5" s="239"/>
      <c r="B5" s="152" t="s">
        <v>362</v>
      </c>
      <c r="C5" s="152" t="s">
        <v>363</v>
      </c>
      <c r="D5" s="152" t="s">
        <v>362</v>
      </c>
      <c r="E5" s="152" t="s">
        <v>363</v>
      </c>
      <c r="F5" s="152" t="s">
        <v>362</v>
      </c>
      <c r="G5" s="152" t="s">
        <v>363</v>
      </c>
      <c r="H5" s="152" t="s">
        <v>362</v>
      </c>
      <c r="I5" s="152" t="s">
        <v>363</v>
      </c>
      <c r="J5" s="239"/>
      <c r="K5" s="147" t="s">
        <v>803</v>
      </c>
      <c r="L5" s="147" t="s">
        <v>804</v>
      </c>
      <c r="M5" s="147" t="s">
        <v>805</v>
      </c>
      <c r="N5" s="147" t="s">
        <v>806</v>
      </c>
      <c r="O5" s="150"/>
    </row>
    <row r="6" spans="1:15" ht="21.95" customHeight="1">
      <c r="A6" s="151" t="s">
        <v>44</v>
      </c>
      <c r="B6" s="144">
        <f>D6+F6+H6</f>
        <v>509561</v>
      </c>
      <c r="C6" s="119">
        <f t="shared" ref="C6" si="0">IF(K6=0, ,(B6-K6)/K6)</f>
        <v>0.39342339139708499</v>
      </c>
      <c r="D6" s="144">
        <f>SUM(D7:D20)</f>
        <v>68708</v>
      </c>
      <c r="E6" s="119">
        <f>IF(L6=0, ,(D6-L6)/L6)</f>
        <v>-0.25479392624728853</v>
      </c>
      <c r="F6" s="144">
        <f>SUM(F7:F20)</f>
        <v>35366</v>
      </c>
      <c r="G6" s="119">
        <f>IF(M6=0, ,(F6-M6)/M6)</f>
        <v>-6.4020113801773193E-2</v>
      </c>
      <c r="H6" s="144">
        <f>SUM(H7:H20)</f>
        <v>405487</v>
      </c>
      <c r="I6" s="119">
        <f>IF(N6=0, ,(H6-N6)/N6)</f>
        <v>0.72031564879828602</v>
      </c>
      <c r="J6" s="70"/>
      <c r="K6" s="132">
        <f>SUM(K7:K20)</f>
        <v>365690</v>
      </c>
      <c r="L6" s="132">
        <f>SUM(L7:L20)</f>
        <v>92200</v>
      </c>
      <c r="M6" s="132">
        <f t="shared" ref="M6:N6" si="1">SUM(M7:M20)</f>
        <v>37785</v>
      </c>
      <c r="N6" s="132">
        <f t="shared" si="1"/>
        <v>235705</v>
      </c>
      <c r="O6" s="150"/>
    </row>
    <row r="7" spans="1:15" ht="21.95" customHeight="1">
      <c r="A7" s="153" t="s">
        <v>808</v>
      </c>
      <c r="B7" s="144">
        <f t="shared" ref="B7:B29" si="2">D7+F7+H7</f>
        <v>204149</v>
      </c>
      <c r="C7" s="119">
        <f>IF(K7=0, ,(B7-K7)/K7)</f>
        <v>0.20205023729053076</v>
      </c>
      <c r="D7" s="144">
        <v>46204</v>
      </c>
      <c r="E7" s="119">
        <f>IF(L7=0, ,(D7-L7)/L7)</f>
        <v>-0.292900540226191</v>
      </c>
      <c r="F7" s="144">
        <v>7791</v>
      </c>
      <c r="G7" s="119">
        <f t="shared" ref="G7:G30" si="3">IF(M7=0, ,(F7-M7)/M7)</f>
        <v>6.347256347256347E-2</v>
      </c>
      <c r="H7" s="144">
        <v>150154</v>
      </c>
      <c r="I7" s="119">
        <f t="shared" ref="I7:I30" si="4">IF(N7=0, ,(H7-N7)/N7)</f>
        <v>0.54535069212164877</v>
      </c>
      <c r="J7" s="121"/>
      <c r="K7" s="132">
        <f t="shared" ref="K7:K30" si="5">L7+M7+N7</f>
        <v>169834</v>
      </c>
      <c r="L7" s="132">
        <v>65343</v>
      </c>
      <c r="M7" s="132">
        <v>7326</v>
      </c>
      <c r="N7" s="132">
        <v>97165</v>
      </c>
    </row>
    <row r="8" spans="1:15" ht="21.95" customHeight="1">
      <c r="A8" s="153" t="s">
        <v>46</v>
      </c>
      <c r="B8" s="144">
        <f t="shared" si="2"/>
        <v>176685</v>
      </c>
      <c r="C8" s="119">
        <f t="shared" ref="C8:C30" si="6">IF(K8=0, ,(B8-K8)/K8)</f>
        <v>1.4957623527417578</v>
      </c>
      <c r="D8" s="144"/>
      <c r="E8" s="119">
        <f t="shared" ref="E8:E30" si="7">IF(L8=0, ,(D8-L8)/L8)</f>
        <v>0</v>
      </c>
      <c r="F8" s="144">
        <v>2173</v>
      </c>
      <c r="G8" s="119">
        <f t="shared" si="3"/>
        <v>-0.26563028050016896</v>
      </c>
      <c r="H8" s="144">
        <v>174512</v>
      </c>
      <c r="I8" s="119">
        <f t="shared" si="4"/>
        <v>1.572595267929535</v>
      </c>
      <c r="J8" s="121"/>
      <c r="K8" s="132">
        <f t="shared" si="5"/>
        <v>70794</v>
      </c>
      <c r="L8" s="132"/>
      <c r="M8" s="132">
        <v>2959</v>
      </c>
      <c r="N8" s="132">
        <v>67835</v>
      </c>
    </row>
    <row r="9" spans="1:15" ht="21.95" customHeight="1">
      <c r="A9" s="153" t="s">
        <v>47</v>
      </c>
      <c r="B9" s="144">
        <f t="shared" si="2"/>
        <v>10978</v>
      </c>
      <c r="C9" s="119">
        <f t="shared" si="6"/>
        <v>0.58230037474776597</v>
      </c>
      <c r="D9" s="144"/>
      <c r="E9" s="119">
        <f t="shared" si="7"/>
        <v>0</v>
      </c>
      <c r="F9" s="144">
        <v>3402</v>
      </c>
      <c r="G9" s="119">
        <f t="shared" si="3"/>
        <v>0.44951001278227526</v>
      </c>
      <c r="H9" s="144">
        <v>7576</v>
      </c>
      <c r="I9" s="119">
        <f t="shared" si="4"/>
        <v>0.65018514484861689</v>
      </c>
      <c r="J9" s="121"/>
      <c r="K9" s="132">
        <f t="shared" si="5"/>
        <v>6938</v>
      </c>
      <c r="L9" s="132"/>
      <c r="M9" s="132">
        <v>2347</v>
      </c>
      <c r="N9" s="132">
        <v>4591</v>
      </c>
    </row>
    <row r="10" spans="1:15" ht="21.95" customHeight="1">
      <c r="A10" s="153" t="s">
        <v>48</v>
      </c>
      <c r="B10" s="144">
        <f t="shared" si="2"/>
        <v>32378</v>
      </c>
      <c r="C10" s="119">
        <f t="shared" si="6"/>
        <v>-0.13214324005575212</v>
      </c>
      <c r="D10" s="144">
        <v>17310</v>
      </c>
      <c r="E10" s="119">
        <f t="shared" si="7"/>
        <v>-0.21610361380309753</v>
      </c>
      <c r="F10" s="144"/>
      <c r="G10" s="119">
        <f t="shared" si="3"/>
        <v>0</v>
      </c>
      <c r="H10" s="144">
        <v>15068</v>
      </c>
      <c r="I10" s="119">
        <f t="shared" si="4"/>
        <v>-1.0376986733219493E-2</v>
      </c>
      <c r="J10" s="121"/>
      <c r="K10" s="132">
        <f t="shared" si="5"/>
        <v>37308</v>
      </c>
      <c r="L10" s="132">
        <v>22082</v>
      </c>
      <c r="M10" s="132"/>
      <c r="N10" s="132">
        <v>15226</v>
      </c>
    </row>
    <row r="11" spans="1:15" ht="21.95" customHeight="1">
      <c r="A11" s="153" t="s">
        <v>809</v>
      </c>
      <c r="B11" s="144">
        <f t="shared" si="2"/>
        <v>17482</v>
      </c>
      <c r="C11" s="119">
        <f t="shared" si="6"/>
        <v>0.23199436222692035</v>
      </c>
      <c r="D11" s="144"/>
      <c r="E11" s="119">
        <f t="shared" si="7"/>
        <v>0</v>
      </c>
      <c r="F11" s="144">
        <v>2915</v>
      </c>
      <c r="G11" s="119">
        <f t="shared" si="3"/>
        <v>4.7054597701149427E-2</v>
      </c>
      <c r="H11" s="144">
        <v>14567</v>
      </c>
      <c r="I11" s="119">
        <f t="shared" si="4"/>
        <v>0.27713484131159039</v>
      </c>
      <c r="J11" s="121"/>
      <c r="K11" s="132">
        <f t="shared" si="5"/>
        <v>14190</v>
      </c>
      <c r="L11" s="132"/>
      <c r="M11" s="132">
        <v>2784</v>
      </c>
      <c r="N11" s="132">
        <v>11406</v>
      </c>
    </row>
    <row r="12" spans="1:15" ht="21.95" customHeight="1">
      <c r="A12" s="153" t="s">
        <v>50</v>
      </c>
      <c r="B12" s="144">
        <f t="shared" si="2"/>
        <v>18981</v>
      </c>
      <c r="C12" s="119">
        <f t="shared" si="6"/>
        <v>0.28215347203458524</v>
      </c>
      <c r="D12" s="144"/>
      <c r="E12" s="119">
        <f t="shared" si="7"/>
        <v>0</v>
      </c>
      <c r="F12" s="144">
        <v>1425</v>
      </c>
      <c r="G12" s="119">
        <f t="shared" si="3"/>
        <v>0.2391304347826087</v>
      </c>
      <c r="H12" s="144">
        <v>17556</v>
      </c>
      <c r="I12" s="119">
        <f t="shared" si="4"/>
        <v>0.2857770616669108</v>
      </c>
      <c r="J12" s="121"/>
      <c r="K12" s="132">
        <f t="shared" si="5"/>
        <v>14804</v>
      </c>
      <c r="L12" s="132"/>
      <c r="M12" s="132">
        <v>1150</v>
      </c>
      <c r="N12" s="132">
        <v>13654</v>
      </c>
    </row>
    <row r="13" spans="1:15" ht="21.95" customHeight="1">
      <c r="A13" s="153" t="s">
        <v>51</v>
      </c>
      <c r="B13" s="144">
        <f t="shared" si="2"/>
        <v>8825</v>
      </c>
      <c r="C13" s="119">
        <f t="shared" si="6"/>
        <v>0.49348451514638686</v>
      </c>
      <c r="D13" s="144"/>
      <c r="E13" s="119">
        <f t="shared" si="7"/>
        <v>0</v>
      </c>
      <c r="F13" s="144">
        <v>1272</v>
      </c>
      <c r="G13" s="119">
        <f t="shared" si="3"/>
        <v>0.59598494353826847</v>
      </c>
      <c r="H13" s="144">
        <v>7553</v>
      </c>
      <c r="I13" s="119">
        <f t="shared" si="4"/>
        <v>0.47750391236306727</v>
      </c>
      <c r="J13" s="121"/>
      <c r="K13" s="132">
        <f t="shared" si="5"/>
        <v>5909</v>
      </c>
      <c r="L13" s="132"/>
      <c r="M13" s="132">
        <v>797</v>
      </c>
      <c r="N13" s="132">
        <v>5112</v>
      </c>
    </row>
    <row r="14" spans="1:15" ht="21.95" customHeight="1">
      <c r="A14" s="153" t="s">
        <v>52</v>
      </c>
      <c r="B14" s="144">
        <f t="shared" si="2"/>
        <v>16885</v>
      </c>
      <c r="C14" s="119">
        <f t="shared" si="6"/>
        <v>-8.0187394454431557E-2</v>
      </c>
      <c r="D14" s="144"/>
      <c r="E14" s="119">
        <f t="shared" si="7"/>
        <v>0</v>
      </c>
      <c r="F14" s="144">
        <v>5124</v>
      </c>
      <c r="G14" s="119">
        <f t="shared" si="3"/>
        <v>7.4664429530201346E-2</v>
      </c>
      <c r="H14" s="144">
        <v>11761</v>
      </c>
      <c r="I14" s="119">
        <f t="shared" si="4"/>
        <v>-0.13452056810655677</v>
      </c>
      <c r="J14" s="121"/>
      <c r="K14" s="132">
        <f t="shared" si="5"/>
        <v>18357</v>
      </c>
      <c r="L14" s="132"/>
      <c r="M14" s="132">
        <v>4768</v>
      </c>
      <c r="N14" s="132">
        <v>13589</v>
      </c>
    </row>
    <row r="15" spans="1:15" ht="21.95" customHeight="1">
      <c r="A15" s="153" t="s">
        <v>53</v>
      </c>
      <c r="B15" s="144">
        <f t="shared" si="2"/>
        <v>3163</v>
      </c>
      <c r="C15" s="119">
        <f t="shared" si="6"/>
        <v>-0.48291646231812979</v>
      </c>
      <c r="D15" s="144"/>
      <c r="E15" s="119">
        <f t="shared" si="7"/>
        <v>0</v>
      </c>
      <c r="F15" s="144">
        <v>3077</v>
      </c>
      <c r="G15" s="119">
        <f t="shared" si="3"/>
        <v>-0.48570951027912418</v>
      </c>
      <c r="H15" s="144">
        <v>86</v>
      </c>
      <c r="I15" s="119">
        <f t="shared" si="4"/>
        <v>-0.35820895522388058</v>
      </c>
      <c r="J15" s="121"/>
      <c r="K15" s="132">
        <f t="shared" si="5"/>
        <v>6117</v>
      </c>
      <c r="L15" s="132"/>
      <c r="M15" s="132">
        <v>5983</v>
      </c>
      <c r="N15" s="132">
        <v>134</v>
      </c>
    </row>
    <row r="16" spans="1:15" ht="21.95" customHeight="1">
      <c r="A16" s="153" t="s">
        <v>54</v>
      </c>
      <c r="B16" s="144">
        <f t="shared" si="2"/>
        <v>1913</v>
      </c>
      <c r="C16" s="119">
        <f t="shared" si="6"/>
        <v>0.23578811369509045</v>
      </c>
      <c r="D16" s="144"/>
      <c r="E16" s="119">
        <f t="shared" si="7"/>
        <v>0</v>
      </c>
      <c r="F16" s="144">
        <v>1772</v>
      </c>
      <c r="G16" s="119">
        <f t="shared" si="3"/>
        <v>0.29060451565914058</v>
      </c>
      <c r="H16" s="144">
        <v>141</v>
      </c>
      <c r="I16" s="119">
        <f t="shared" si="4"/>
        <v>-0.19428571428571428</v>
      </c>
      <c r="J16" s="121"/>
      <c r="K16" s="132">
        <f t="shared" si="5"/>
        <v>1548</v>
      </c>
      <c r="L16" s="132"/>
      <c r="M16" s="132">
        <v>1373</v>
      </c>
      <c r="N16" s="132">
        <v>175</v>
      </c>
    </row>
    <row r="17" spans="1:14" ht="21.95" customHeight="1">
      <c r="A17" s="153" t="s">
        <v>55</v>
      </c>
      <c r="B17" s="144">
        <f t="shared" si="2"/>
        <v>2809</v>
      </c>
      <c r="C17" s="119">
        <f t="shared" si="6"/>
        <v>-0.47534553604781471</v>
      </c>
      <c r="D17" s="144"/>
      <c r="E17" s="119">
        <f t="shared" si="7"/>
        <v>0</v>
      </c>
      <c r="F17" s="144">
        <v>2809</v>
      </c>
      <c r="G17" s="119">
        <f t="shared" si="3"/>
        <v>-0.47534553604781471</v>
      </c>
      <c r="H17" s="144"/>
      <c r="I17" s="119">
        <f t="shared" si="4"/>
        <v>0</v>
      </c>
      <c r="J17" s="121"/>
      <c r="K17" s="132">
        <f t="shared" si="5"/>
        <v>5354</v>
      </c>
      <c r="L17" s="132"/>
      <c r="M17" s="132">
        <v>5354</v>
      </c>
      <c r="N17" s="132"/>
    </row>
    <row r="18" spans="1:14" ht="21.95" customHeight="1">
      <c r="A18" s="153" t="s">
        <v>56</v>
      </c>
      <c r="B18" s="144">
        <f t="shared" si="2"/>
        <v>4173</v>
      </c>
      <c r="C18" s="119">
        <f t="shared" si="6"/>
        <v>1.7060687301974166E-2</v>
      </c>
      <c r="D18" s="144"/>
      <c r="E18" s="119">
        <f t="shared" si="7"/>
        <v>0</v>
      </c>
      <c r="F18" s="144">
        <v>3606</v>
      </c>
      <c r="G18" s="119">
        <f t="shared" si="3"/>
        <v>0.22486413043478262</v>
      </c>
      <c r="H18" s="144">
        <v>567</v>
      </c>
      <c r="I18" s="119">
        <f t="shared" si="4"/>
        <v>-0.51078515962036242</v>
      </c>
      <c r="J18" s="121"/>
      <c r="K18" s="132">
        <f t="shared" si="5"/>
        <v>4103</v>
      </c>
      <c r="L18" s="132"/>
      <c r="M18" s="132">
        <v>2944</v>
      </c>
      <c r="N18" s="132">
        <v>1159</v>
      </c>
    </row>
    <row r="19" spans="1:14" ht="21.95" customHeight="1">
      <c r="A19" s="153" t="s">
        <v>444</v>
      </c>
      <c r="B19" s="144">
        <f t="shared" si="2"/>
        <v>11136</v>
      </c>
      <c r="C19" s="119">
        <f t="shared" si="6"/>
        <v>6.7280046003450264E-2</v>
      </c>
      <c r="D19" s="144">
        <v>5194</v>
      </c>
      <c r="E19" s="119">
        <f t="shared" si="7"/>
        <v>8.7748691099476445E-2</v>
      </c>
      <c r="F19" s="144"/>
      <c r="G19" s="119">
        <f t="shared" si="3"/>
        <v>0</v>
      </c>
      <c r="H19" s="144">
        <v>5942</v>
      </c>
      <c r="I19" s="119">
        <f t="shared" si="4"/>
        <v>5.0008835483300935E-2</v>
      </c>
      <c r="J19" s="121"/>
      <c r="K19" s="132">
        <f t="shared" si="5"/>
        <v>10434</v>
      </c>
      <c r="L19" s="132">
        <v>4775</v>
      </c>
      <c r="M19" s="132"/>
      <c r="N19" s="132">
        <v>5659</v>
      </c>
    </row>
    <row r="20" spans="1:14" ht="21.95" customHeight="1">
      <c r="A20" s="153" t="s">
        <v>564</v>
      </c>
      <c r="B20" s="144">
        <f t="shared" si="2"/>
        <v>4</v>
      </c>
      <c r="C20" s="119">
        <f t="shared" si="6"/>
        <v>0</v>
      </c>
      <c r="D20" s="144"/>
      <c r="E20" s="119">
        <f t="shared" si="7"/>
        <v>0</v>
      </c>
      <c r="F20" s="144"/>
      <c r="G20" s="119">
        <f t="shared" si="3"/>
        <v>0</v>
      </c>
      <c r="H20" s="144">
        <v>4</v>
      </c>
      <c r="I20" s="119">
        <f t="shared" si="4"/>
        <v>0</v>
      </c>
      <c r="J20" s="121"/>
      <c r="K20" s="132">
        <f t="shared" si="5"/>
        <v>0</v>
      </c>
      <c r="L20" s="132"/>
      <c r="M20" s="132"/>
      <c r="N20" s="132"/>
    </row>
    <row r="21" spans="1:14" ht="21.95" customHeight="1">
      <c r="A21" s="151" t="s">
        <v>58</v>
      </c>
      <c r="B21" s="144">
        <f t="shared" si="2"/>
        <v>92919</v>
      </c>
      <c r="C21" s="119">
        <f t="shared" si="6"/>
        <v>8.065454037960551E-2</v>
      </c>
      <c r="D21" s="144">
        <f t="shared" ref="D21" si="8">SUM(D22:D29)</f>
        <v>52653</v>
      </c>
      <c r="E21" s="119">
        <f t="shared" si="7"/>
        <v>7.7607908147602378E-2</v>
      </c>
      <c r="F21" s="144">
        <f t="shared" ref="F21" si="9">SUM(F22:F29)</f>
        <v>9888</v>
      </c>
      <c r="G21" s="119">
        <f t="shared" si="3"/>
        <v>-0.28139534883720929</v>
      </c>
      <c r="H21" s="144">
        <f t="shared" ref="H21" si="10">SUM(H22:H29)</f>
        <v>30378</v>
      </c>
      <c r="I21" s="119">
        <f t="shared" si="4"/>
        <v>0.30026109660574413</v>
      </c>
      <c r="J21" s="122"/>
      <c r="K21" s="132">
        <f t="shared" si="5"/>
        <v>85984</v>
      </c>
      <c r="L21" s="132">
        <f>SUM(L22:L29)</f>
        <v>48861</v>
      </c>
      <c r="M21" s="132">
        <f t="shared" ref="M21:N21" si="11">SUM(M22:M29)</f>
        <v>13760</v>
      </c>
      <c r="N21" s="132">
        <f t="shared" si="11"/>
        <v>23363</v>
      </c>
    </row>
    <row r="22" spans="1:14" ht="21.95" customHeight="1">
      <c r="A22" s="153" t="s">
        <v>59</v>
      </c>
      <c r="B22" s="144">
        <f t="shared" si="2"/>
        <v>31333</v>
      </c>
      <c r="C22" s="119">
        <f t="shared" si="6"/>
        <v>0.33439802393424473</v>
      </c>
      <c r="D22" s="144">
        <v>8240</v>
      </c>
      <c r="E22" s="119">
        <f t="shared" si="7"/>
        <v>-0.16353669678205257</v>
      </c>
      <c r="F22" s="144">
        <v>121</v>
      </c>
      <c r="G22" s="119">
        <f t="shared" si="3"/>
        <v>0.92063492063492058</v>
      </c>
      <c r="H22" s="144">
        <v>22972</v>
      </c>
      <c r="I22" s="119">
        <f t="shared" si="4"/>
        <v>0.69322621065821477</v>
      </c>
      <c r="J22" s="121"/>
      <c r="K22" s="132">
        <f t="shared" si="5"/>
        <v>23481</v>
      </c>
      <c r="L22" s="132">
        <v>9851</v>
      </c>
      <c r="M22" s="132">
        <v>63</v>
      </c>
      <c r="N22" s="132">
        <v>13567</v>
      </c>
    </row>
    <row r="23" spans="1:14" ht="21.95" customHeight="1">
      <c r="A23" s="153" t="s">
        <v>60</v>
      </c>
      <c r="B23" s="144">
        <f t="shared" si="2"/>
        <v>21397</v>
      </c>
      <c r="C23" s="119">
        <f t="shared" si="6"/>
        <v>-6.1205686205686206E-2</v>
      </c>
      <c r="D23" s="144">
        <v>18693</v>
      </c>
      <c r="E23" s="119">
        <f t="shared" si="7"/>
        <v>-0.13502383045671185</v>
      </c>
      <c r="F23" s="144">
        <v>567</v>
      </c>
      <c r="G23" s="119">
        <f t="shared" si="3"/>
        <v>0.27702702702702703</v>
      </c>
      <c r="H23" s="144">
        <v>2137</v>
      </c>
      <c r="I23" s="119">
        <f t="shared" si="4"/>
        <v>1.8995929443690638</v>
      </c>
      <c r="J23" s="121"/>
      <c r="K23" s="132">
        <f t="shared" si="5"/>
        <v>22792</v>
      </c>
      <c r="L23" s="132">
        <v>21611</v>
      </c>
      <c r="M23" s="132">
        <v>444</v>
      </c>
      <c r="N23" s="132">
        <v>737</v>
      </c>
    </row>
    <row r="24" spans="1:14" ht="21.95" customHeight="1">
      <c r="A24" s="153" t="s">
        <v>61</v>
      </c>
      <c r="B24" s="144">
        <f t="shared" si="2"/>
        <v>5641</v>
      </c>
      <c r="C24" s="119">
        <f t="shared" si="6"/>
        <v>0.21651930127237437</v>
      </c>
      <c r="D24" s="144">
        <v>3437</v>
      </c>
      <c r="E24" s="119">
        <f t="shared" si="7"/>
        <v>-2.7172374752335127E-2</v>
      </c>
      <c r="F24" s="144">
        <v>367</v>
      </c>
      <c r="G24" s="119">
        <f t="shared" si="3"/>
        <v>13.115384615384615</v>
      </c>
      <c r="H24" s="144">
        <v>1837</v>
      </c>
      <c r="I24" s="119">
        <f t="shared" si="4"/>
        <v>0.70408163265306123</v>
      </c>
      <c r="J24" s="121"/>
      <c r="K24" s="132">
        <f t="shared" si="5"/>
        <v>4637</v>
      </c>
      <c r="L24" s="132">
        <v>3533</v>
      </c>
      <c r="M24" s="132">
        <v>26</v>
      </c>
      <c r="N24" s="132">
        <v>1078</v>
      </c>
    </row>
    <row r="25" spans="1:14" ht="21.95" customHeight="1">
      <c r="A25" s="153" t="s">
        <v>62</v>
      </c>
      <c r="B25" s="144">
        <f t="shared" si="2"/>
        <v>0</v>
      </c>
      <c r="C25" s="119">
        <f t="shared" si="6"/>
        <v>-1</v>
      </c>
      <c r="D25" s="144"/>
      <c r="E25" s="119">
        <f t="shared" si="7"/>
        <v>0</v>
      </c>
      <c r="F25" s="144"/>
      <c r="G25" s="119">
        <f t="shared" si="3"/>
        <v>-1</v>
      </c>
      <c r="H25" s="144"/>
      <c r="I25" s="119">
        <f t="shared" si="4"/>
        <v>0</v>
      </c>
      <c r="J25" s="121"/>
      <c r="K25" s="132">
        <f t="shared" si="5"/>
        <v>189</v>
      </c>
      <c r="L25" s="132"/>
      <c r="M25" s="132">
        <v>189</v>
      </c>
      <c r="N25" s="132"/>
    </row>
    <row r="26" spans="1:14" ht="21.95" customHeight="1">
      <c r="A26" s="153" t="s">
        <v>63</v>
      </c>
      <c r="B26" s="144">
        <f t="shared" si="2"/>
        <v>18661</v>
      </c>
      <c r="C26" s="119">
        <f t="shared" si="6"/>
        <v>-0.21526492851135409</v>
      </c>
      <c r="D26" s="144">
        <v>9230</v>
      </c>
      <c r="E26" s="119">
        <f t="shared" si="7"/>
        <v>0.72233625676432167</v>
      </c>
      <c r="F26" s="144">
        <v>8832</v>
      </c>
      <c r="G26" s="119">
        <f t="shared" si="3"/>
        <v>-0.32254352995321012</v>
      </c>
      <c r="H26" s="144">
        <v>599</v>
      </c>
      <c r="I26" s="119">
        <f t="shared" si="4"/>
        <v>-0.88874442793462105</v>
      </c>
      <c r="J26" s="121"/>
      <c r="K26" s="132">
        <f t="shared" si="5"/>
        <v>23780</v>
      </c>
      <c r="L26" s="132">
        <v>5359</v>
      </c>
      <c r="M26" s="132">
        <v>13037</v>
      </c>
      <c r="N26" s="132">
        <v>5384</v>
      </c>
    </row>
    <row r="27" spans="1:14" ht="21.95" customHeight="1">
      <c r="A27" s="153" t="s">
        <v>810</v>
      </c>
      <c r="B27" s="144">
        <f t="shared" si="2"/>
        <v>0</v>
      </c>
      <c r="C27" s="119">
        <f t="shared" si="6"/>
        <v>0</v>
      </c>
      <c r="D27" s="144"/>
      <c r="E27" s="119">
        <f t="shared" si="7"/>
        <v>0</v>
      </c>
      <c r="F27" s="144"/>
      <c r="G27" s="119">
        <f t="shared" si="3"/>
        <v>0</v>
      </c>
      <c r="H27" s="144"/>
      <c r="I27" s="119">
        <f t="shared" si="4"/>
        <v>0</v>
      </c>
      <c r="J27" s="121"/>
      <c r="K27" s="132">
        <f t="shared" si="5"/>
        <v>0</v>
      </c>
      <c r="L27" s="132"/>
      <c r="M27" s="132"/>
      <c r="N27" s="132"/>
    </row>
    <row r="28" spans="1:14" ht="21.95" customHeight="1">
      <c r="A28" s="153" t="s">
        <v>811</v>
      </c>
      <c r="B28" s="144">
        <f t="shared" si="2"/>
        <v>13834</v>
      </c>
      <c r="C28" s="119">
        <f t="shared" si="6"/>
        <v>0.3678070001977457</v>
      </c>
      <c r="D28" s="144">
        <v>11000</v>
      </c>
      <c r="E28" s="119">
        <f t="shared" si="7"/>
        <v>0.46354443853113358</v>
      </c>
      <c r="F28" s="144">
        <v>1</v>
      </c>
      <c r="G28" s="119">
        <f t="shared" si="3"/>
        <v>0</v>
      </c>
      <c r="H28" s="144">
        <v>2833</v>
      </c>
      <c r="I28" s="119">
        <f t="shared" si="4"/>
        <v>9.0874085483249906E-2</v>
      </c>
      <c r="J28" s="121"/>
      <c r="K28" s="132">
        <f t="shared" si="5"/>
        <v>10114</v>
      </c>
      <c r="L28" s="132">
        <v>7516</v>
      </c>
      <c r="M28" s="132">
        <v>1</v>
      </c>
      <c r="N28" s="132">
        <v>2597</v>
      </c>
    </row>
    <row r="29" spans="1:14" ht="21.95" customHeight="1">
      <c r="A29" s="153" t="s">
        <v>64</v>
      </c>
      <c r="B29" s="144">
        <f t="shared" si="2"/>
        <v>2053</v>
      </c>
      <c r="C29" s="119">
        <f t="shared" si="6"/>
        <v>1.0716448032290615</v>
      </c>
      <c r="D29" s="144">
        <v>2053</v>
      </c>
      <c r="E29" s="119">
        <f t="shared" si="7"/>
        <v>1.0716448032290615</v>
      </c>
      <c r="F29" s="144"/>
      <c r="G29" s="119">
        <f t="shared" si="3"/>
        <v>0</v>
      </c>
      <c r="H29" s="144"/>
      <c r="I29" s="119">
        <f t="shared" si="4"/>
        <v>0</v>
      </c>
      <c r="J29" s="121"/>
      <c r="K29" s="132">
        <f t="shared" si="5"/>
        <v>991</v>
      </c>
      <c r="L29" s="132">
        <v>991</v>
      </c>
      <c r="M29" s="132"/>
      <c r="N29" s="132"/>
    </row>
    <row r="30" spans="1:14" ht="21.95" customHeight="1">
      <c r="A30" s="152" t="s">
        <v>33</v>
      </c>
      <c r="B30" s="144">
        <f>SUM(B6,B21)</f>
        <v>602480</v>
      </c>
      <c r="C30" s="119">
        <f t="shared" si="6"/>
        <v>0.33388240190934171</v>
      </c>
      <c r="D30" s="144">
        <f t="shared" ref="D30" si="12">SUM(D6,D21)</f>
        <v>121361</v>
      </c>
      <c r="E30" s="119">
        <f t="shared" si="7"/>
        <v>-0.13965589354959912</v>
      </c>
      <c r="F30" s="144">
        <f t="shared" ref="F30" si="13">SUM(F6,F21)</f>
        <v>45254</v>
      </c>
      <c r="G30" s="119">
        <f t="shared" si="3"/>
        <v>-0.1220486953147735</v>
      </c>
      <c r="H30" s="144">
        <f t="shared" ref="H30" si="14">SUM(H6,H21)</f>
        <v>435865</v>
      </c>
      <c r="I30" s="119">
        <f t="shared" si="4"/>
        <v>0.68243472756187562</v>
      </c>
      <c r="J30" s="67"/>
      <c r="K30" s="132">
        <f t="shared" si="5"/>
        <v>451674</v>
      </c>
      <c r="L30" s="132">
        <f>SUM(L6,L21)</f>
        <v>141061</v>
      </c>
      <c r="M30" s="132">
        <f t="shared" ref="M30:N30" si="15">SUM(M6,M21)</f>
        <v>51545</v>
      </c>
      <c r="N30" s="132">
        <f t="shared" si="15"/>
        <v>259068</v>
      </c>
    </row>
    <row r="31" spans="1:14" ht="27.2" customHeight="1">
      <c r="A31" s="238"/>
      <c r="B31" s="238"/>
      <c r="C31" s="238"/>
      <c r="D31" s="238"/>
      <c r="E31" s="238"/>
      <c r="F31" s="238"/>
      <c r="G31" s="238"/>
      <c r="H31" s="238"/>
      <c r="I31" s="238"/>
      <c r="J31" s="238"/>
    </row>
    <row r="32" spans="1:14">
      <c r="A32" s="10"/>
      <c r="B32" s="10"/>
      <c r="C32" s="10"/>
      <c r="D32" s="10"/>
      <c r="E32" s="10"/>
      <c r="F32" s="10"/>
      <c r="G32" s="10"/>
      <c r="H32" s="10"/>
      <c r="I32" s="10"/>
      <c r="J32" s="10"/>
    </row>
    <row r="33" spans="1:10">
      <c r="A33" s="10"/>
      <c r="B33" s="10"/>
      <c r="C33" s="10"/>
      <c r="D33" s="10"/>
      <c r="E33" s="10"/>
      <c r="F33" s="10"/>
      <c r="G33" s="10"/>
      <c r="H33" s="10"/>
      <c r="I33" s="10"/>
      <c r="J33" s="10"/>
    </row>
    <row r="34" spans="1:10">
      <c r="A34" s="10"/>
      <c r="B34" s="10"/>
      <c r="C34" s="10"/>
      <c r="D34" s="10"/>
      <c r="E34" s="10"/>
      <c r="F34" s="10"/>
      <c r="G34" s="10"/>
      <c r="H34" s="10"/>
      <c r="I34" s="10"/>
      <c r="J34" s="10"/>
    </row>
    <row r="35" spans="1:10">
      <c r="A35" s="10"/>
      <c r="B35" s="10"/>
      <c r="C35" s="10"/>
      <c r="D35" s="10"/>
      <c r="E35" s="10"/>
      <c r="F35" s="10"/>
      <c r="G35" s="10"/>
      <c r="H35" s="10"/>
      <c r="I35" s="10"/>
      <c r="J35" s="10"/>
    </row>
    <row r="36" spans="1:10">
      <c r="A36" s="10"/>
      <c r="B36" s="10"/>
      <c r="C36" s="10"/>
      <c r="D36" s="10"/>
      <c r="E36" s="10"/>
      <c r="F36" s="10"/>
      <c r="G36" s="10"/>
      <c r="H36" s="10"/>
      <c r="I36" s="10"/>
      <c r="J36" s="10"/>
    </row>
    <row r="37" spans="1:10">
      <c r="A37" s="10"/>
      <c r="B37" s="10"/>
      <c r="C37" s="10"/>
      <c r="D37" s="10"/>
      <c r="E37" s="10"/>
      <c r="F37" s="10"/>
      <c r="G37" s="10"/>
      <c r="H37" s="10"/>
      <c r="I37" s="10"/>
      <c r="J37" s="10"/>
    </row>
    <row r="38" spans="1:10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>
      <c r="A39" s="10"/>
      <c r="B39" s="10"/>
      <c r="C39" s="10"/>
      <c r="D39" s="10"/>
      <c r="E39" s="10"/>
      <c r="F39" s="10"/>
      <c r="G39" s="10"/>
      <c r="H39" s="10"/>
      <c r="I39" s="10"/>
      <c r="J39" s="10"/>
    </row>
    <row r="40" spans="1:10">
      <c r="A40" s="10"/>
      <c r="B40" s="10"/>
      <c r="C40" s="10"/>
      <c r="D40" s="10"/>
      <c r="E40" s="10"/>
      <c r="F40" s="10"/>
      <c r="G40" s="10"/>
      <c r="H40" s="10"/>
      <c r="I40" s="10"/>
      <c r="J40" s="10"/>
    </row>
    <row r="41" spans="1:10">
      <c r="A41" s="10"/>
      <c r="B41" s="10"/>
      <c r="C41" s="10"/>
      <c r="D41" s="10"/>
      <c r="E41" s="10"/>
      <c r="F41" s="10"/>
      <c r="G41" s="10"/>
      <c r="H41" s="10"/>
      <c r="I41" s="10"/>
      <c r="J41" s="10"/>
    </row>
    <row r="42" spans="1:10">
      <c r="A42" s="10"/>
      <c r="B42" s="10"/>
      <c r="C42" s="10"/>
      <c r="D42" s="10"/>
      <c r="E42" s="10"/>
      <c r="F42" s="10"/>
      <c r="G42" s="10"/>
      <c r="H42" s="10"/>
      <c r="I42" s="10"/>
      <c r="J42" s="10"/>
    </row>
    <row r="43" spans="1:10">
      <c r="A43" s="10"/>
      <c r="B43" s="10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0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0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0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0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0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0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0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0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0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0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0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0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0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0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0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0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0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0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0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0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0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0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0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0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0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0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0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0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0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0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0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0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0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0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0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0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0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0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0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0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0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0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0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0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0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0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0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0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0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0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0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0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0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0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0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0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0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0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0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0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0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0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0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0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0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0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0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0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0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0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0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0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0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0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0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0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0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0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0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0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0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0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0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0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0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0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0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0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0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0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0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0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0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0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0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0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0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0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0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0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0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0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0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0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0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0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0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0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0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0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0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0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0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0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0"/>
      <c r="C169" s="10"/>
      <c r="D169" s="10"/>
      <c r="E169" s="10"/>
      <c r="F169" s="10"/>
      <c r="G169" s="10"/>
      <c r="H169" s="10"/>
      <c r="I169" s="10"/>
      <c r="J169" s="10"/>
    </row>
  </sheetData>
  <mergeCells count="11">
    <mergeCell ref="K4:N4"/>
    <mergeCell ref="A1:J1"/>
    <mergeCell ref="A2:J2"/>
    <mergeCell ref="A3:J3"/>
    <mergeCell ref="A31:J31"/>
    <mergeCell ref="A4:A5"/>
    <mergeCell ref="D4:E4"/>
    <mergeCell ref="F4:G4"/>
    <mergeCell ref="H4:I4"/>
    <mergeCell ref="J4:J5"/>
    <mergeCell ref="B4:C4"/>
  </mergeCells>
  <phoneticPr fontId="2" type="noConversion"/>
  <printOptions horizontalCentered="1"/>
  <pageMargins left="0.27559055118110237" right="0.23622047244094491" top="0.39" bottom="0.39" header="0.27559055118110237" footer="0.19685039370078741"/>
  <pageSetup paperSize="9" scale="68" firstPageNumber="2" orientation="landscape" useFirstPageNumber="1" r:id="rId1"/>
  <headerFooter alignWithMargins="0">
    <oddFooter>&amp;C&amp;14‐ 3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Q167"/>
  <sheetViews>
    <sheetView showGridLines="0" showZeros="0" view="pageLayout" topLeftCell="A13" zoomScaleNormal="90" workbookViewId="0">
      <selection activeCell="G32" sqref="G32:G34"/>
    </sheetView>
  </sheetViews>
  <sheetFormatPr defaultColWidth="9.125" defaultRowHeight="14.25"/>
  <cols>
    <col min="1" max="1" width="24.375" style="4" customWidth="1"/>
    <col min="2" max="2" width="11.625" style="4" customWidth="1"/>
    <col min="3" max="3" width="10.625" style="4" customWidth="1"/>
    <col min="4" max="4" width="9.875" style="4" customWidth="1"/>
    <col min="5" max="5" width="10.625" style="4" customWidth="1"/>
    <col min="6" max="6" width="10.25" style="4" customWidth="1"/>
    <col min="7" max="7" width="12.625" style="4" customWidth="1"/>
    <col min="8" max="8" width="10.5" style="4" customWidth="1"/>
    <col min="9" max="9" width="10.625" style="4" customWidth="1"/>
    <col min="10" max="10" width="11.625" style="4" customWidth="1"/>
    <col min="11" max="11" width="10.625" style="4" customWidth="1"/>
    <col min="12" max="12" width="12.625" style="4" customWidth="1"/>
    <col min="13" max="13" width="7" style="105" customWidth="1"/>
    <col min="14" max="14" width="6.5" style="105" customWidth="1"/>
    <col min="15" max="15" width="6.25" style="105" customWidth="1"/>
    <col min="16" max="16" width="8.125" style="105" customWidth="1"/>
    <col min="17" max="16384" width="9.125" style="4"/>
  </cols>
  <sheetData>
    <row r="1" spans="1:17" ht="24" customHeight="1">
      <c r="A1" s="235" t="s">
        <v>813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</row>
    <row r="2" spans="1:17">
      <c r="A2" s="236" t="s">
        <v>365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</row>
    <row r="3" spans="1:17">
      <c r="A3" s="237" t="s">
        <v>3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</row>
    <row r="4" spans="1:17" ht="24" customHeight="1">
      <c r="A4" s="241" t="s">
        <v>0</v>
      </c>
      <c r="B4" s="241" t="s">
        <v>635</v>
      </c>
      <c r="C4" s="241"/>
      <c r="D4" s="241" t="s">
        <v>636</v>
      </c>
      <c r="E4" s="241"/>
      <c r="F4" s="241"/>
      <c r="G4" s="241"/>
      <c r="H4" s="241" t="s">
        <v>622</v>
      </c>
      <c r="I4" s="241"/>
      <c r="J4" s="241" t="s">
        <v>623</v>
      </c>
      <c r="K4" s="241"/>
      <c r="L4" s="239" t="s">
        <v>812</v>
      </c>
      <c r="N4" s="155"/>
    </row>
    <row r="5" spans="1:17" ht="34.5" customHeight="1">
      <c r="A5" s="241"/>
      <c r="B5" s="209" t="s">
        <v>369</v>
      </c>
      <c r="C5" s="148" t="s">
        <v>484</v>
      </c>
      <c r="D5" s="146" t="s">
        <v>369</v>
      </c>
      <c r="E5" s="148" t="s">
        <v>484</v>
      </c>
      <c r="F5" s="146" t="s">
        <v>753</v>
      </c>
      <c r="G5" s="148" t="s">
        <v>485</v>
      </c>
      <c r="H5" s="146" t="s">
        <v>369</v>
      </c>
      <c r="I5" s="148" t="s">
        <v>484</v>
      </c>
      <c r="J5" s="146" t="s">
        <v>369</v>
      </c>
      <c r="K5" s="148" t="s">
        <v>484</v>
      </c>
      <c r="L5" s="239"/>
      <c r="M5" s="157" t="s">
        <v>820</v>
      </c>
      <c r="N5" s="157" t="s">
        <v>817</v>
      </c>
      <c r="O5" s="157" t="s">
        <v>818</v>
      </c>
      <c r="P5" s="157" t="s">
        <v>819</v>
      </c>
    </row>
    <row r="6" spans="1:17" ht="21.95" customHeight="1">
      <c r="A6" s="151" t="s">
        <v>200</v>
      </c>
      <c r="B6" s="132">
        <f>SUM(D6,H6,J6)</f>
        <v>73642</v>
      </c>
      <c r="C6" s="120">
        <f>(B6-M6)/M6</f>
        <v>-1.6638179681657941E-2</v>
      </c>
      <c r="D6" s="63">
        <v>52778</v>
      </c>
      <c r="E6" s="120">
        <f>IF(N6=0, ,(D6-N6)/N6)</f>
        <v>-6.6850545448116125E-2</v>
      </c>
      <c r="F6" s="132">
        <v>7313</v>
      </c>
      <c r="G6" s="154">
        <f>(D6+F6-N6-Q6)/(N6+Q6)</f>
        <v>-3.6524555468261478E-2</v>
      </c>
      <c r="H6" s="132">
        <v>5156</v>
      </c>
      <c r="I6" s="170">
        <f>(H6-O6)/O6</f>
        <v>5.1386623164763459E-2</v>
      </c>
      <c r="J6" s="132">
        <v>15708</v>
      </c>
      <c r="K6" s="170">
        <f>(J6-P6)/P6</f>
        <v>0.1700558659217877</v>
      </c>
      <c r="L6" s="82"/>
      <c r="M6" s="157">
        <f>SUM(N6:P6)</f>
        <v>74888</v>
      </c>
      <c r="N6" s="157">
        <v>56559</v>
      </c>
      <c r="O6" s="157">
        <v>4904</v>
      </c>
      <c r="P6" s="157">
        <v>13425</v>
      </c>
      <c r="Q6" s="4">
        <v>5810</v>
      </c>
    </row>
    <row r="7" spans="1:17" ht="21.95" customHeight="1">
      <c r="A7" s="151" t="s">
        <v>570</v>
      </c>
      <c r="B7" s="132">
        <f t="shared" ref="B7:B28" si="0">SUM(D7,H7,J7)</f>
        <v>1022</v>
      </c>
      <c r="C7" s="120">
        <f t="shared" ref="C7:C28" si="1">(B7-M7)/M7</f>
        <v>0.2617283950617284</v>
      </c>
      <c r="D7" s="63">
        <v>1022</v>
      </c>
      <c r="E7" s="120">
        <f t="shared" ref="E7:E28" si="2">IF(N7=0, ,(D7-N7)/N7)</f>
        <v>0.2617283950617284</v>
      </c>
      <c r="F7" s="132"/>
      <c r="G7" s="154">
        <f t="shared" ref="G7:G28" si="3">(D7+F7-N7-Q7)/(N7+Q7)</f>
        <v>0.2617283950617284</v>
      </c>
      <c r="H7" s="132"/>
      <c r="I7" s="170"/>
      <c r="J7" s="132"/>
      <c r="K7" s="170"/>
      <c r="L7" s="82"/>
      <c r="M7" s="157">
        <f t="shared" ref="M7:M27" si="4">SUM(N7:P7)</f>
        <v>810</v>
      </c>
      <c r="N7" s="157">
        <v>810</v>
      </c>
      <c r="O7" s="157"/>
      <c r="P7" s="157"/>
    </row>
    <row r="8" spans="1:17" ht="22.5" customHeight="1">
      <c r="A8" s="151" t="s">
        <v>571</v>
      </c>
      <c r="B8" s="132">
        <f t="shared" si="0"/>
        <v>33786</v>
      </c>
      <c r="C8" s="120">
        <f t="shared" si="1"/>
        <v>-0.18034934497816593</v>
      </c>
      <c r="D8" s="63">
        <v>30622</v>
      </c>
      <c r="E8" s="120">
        <f t="shared" si="2"/>
        <v>-7.6175822849729985E-2</v>
      </c>
      <c r="F8" s="132">
        <v>3948</v>
      </c>
      <c r="G8" s="154">
        <f t="shared" si="3"/>
        <v>1.4794810074561146E-2</v>
      </c>
      <c r="H8" s="132"/>
      <c r="I8" s="170"/>
      <c r="J8" s="132">
        <v>3164</v>
      </c>
      <c r="K8" s="170">
        <f t="shared" ref="K8:K28" si="5">(J8-P8)/P8</f>
        <v>-0.60807630372847765</v>
      </c>
      <c r="L8" s="82"/>
      <c r="M8" s="157">
        <f t="shared" si="4"/>
        <v>41220</v>
      </c>
      <c r="N8" s="157">
        <v>33147</v>
      </c>
      <c r="O8" s="157"/>
      <c r="P8" s="157">
        <v>8073</v>
      </c>
      <c r="Q8" s="4">
        <v>919</v>
      </c>
    </row>
    <row r="9" spans="1:17" ht="21.95" customHeight="1">
      <c r="A9" s="151" t="s">
        <v>572</v>
      </c>
      <c r="B9" s="132">
        <f t="shared" si="0"/>
        <v>55347</v>
      </c>
      <c r="C9" s="120">
        <f t="shared" si="1"/>
        <v>-0.14172068355922215</v>
      </c>
      <c r="D9" s="63">
        <v>51817</v>
      </c>
      <c r="E9" s="120">
        <f t="shared" si="2"/>
        <v>1.8636104503725257E-2</v>
      </c>
      <c r="F9" s="132">
        <v>1785</v>
      </c>
      <c r="G9" s="154">
        <f t="shared" si="3"/>
        <v>2.132118971857554E-2</v>
      </c>
      <c r="H9" s="132"/>
      <c r="I9" s="170"/>
      <c r="J9" s="132">
        <v>3530</v>
      </c>
      <c r="K9" s="170">
        <f t="shared" si="5"/>
        <v>-0.74076521994565614</v>
      </c>
      <c r="L9" s="82"/>
      <c r="M9" s="157">
        <f t="shared" si="4"/>
        <v>64486</v>
      </c>
      <c r="N9" s="157">
        <v>50869</v>
      </c>
      <c r="O9" s="157"/>
      <c r="P9" s="157">
        <v>13617</v>
      </c>
      <c r="Q9" s="4">
        <v>1614</v>
      </c>
    </row>
    <row r="10" spans="1:17" ht="21.95" customHeight="1">
      <c r="A10" s="151" t="s">
        <v>573</v>
      </c>
      <c r="B10" s="132">
        <f t="shared" si="0"/>
        <v>19326</v>
      </c>
      <c r="C10" s="120">
        <f t="shared" si="1"/>
        <v>0.21769264696616469</v>
      </c>
      <c r="D10" s="63">
        <v>2211</v>
      </c>
      <c r="E10" s="120">
        <f t="shared" si="2"/>
        <v>-5.9549128030625266E-2</v>
      </c>
      <c r="F10" s="132">
        <v>540</v>
      </c>
      <c r="G10" s="154">
        <f t="shared" si="3"/>
        <v>0.11331444759206799</v>
      </c>
      <c r="H10" s="132">
        <v>11115</v>
      </c>
      <c r="I10" s="170">
        <f t="shared" ref="I10:I28" si="6">(H10-O10)/O10</f>
        <v>0.47805851063829785</v>
      </c>
      <c r="J10" s="132">
        <v>6000</v>
      </c>
      <c r="K10" s="170">
        <f t="shared" si="5"/>
        <v>0</v>
      </c>
      <c r="L10" s="82"/>
      <c r="M10" s="157">
        <f t="shared" si="4"/>
        <v>15871</v>
      </c>
      <c r="N10" s="157">
        <v>2351</v>
      </c>
      <c r="O10" s="157">
        <v>7520</v>
      </c>
      <c r="P10" s="157">
        <v>6000</v>
      </c>
      <c r="Q10" s="4">
        <v>120</v>
      </c>
    </row>
    <row r="11" spans="1:17" ht="21.95" customHeight="1">
      <c r="A11" s="151" t="s">
        <v>574</v>
      </c>
      <c r="B11" s="132">
        <f t="shared" si="0"/>
        <v>13410</v>
      </c>
      <c r="C11" s="120">
        <f t="shared" si="1"/>
        <v>-8.9405453732677696E-4</v>
      </c>
      <c r="D11" s="63">
        <v>12855</v>
      </c>
      <c r="E11" s="120">
        <f t="shared" si="2"/>
        <v>-2.428842504743833E-2</v>
      </c>
      <c r="F11" s="132">
        <v>1000</v>
      </c>
      <c r="G11" s="154">
        <f t="shared" si="3"/>
        <v>5.1612903225806452E-2</v>
      </c>
      <c r="H11" s="132">
        <v>350</v>
      </c>
      <c r="I11" s="170">
        <f t="shared" si="6"/>
        <v>34</v>
      </c>
      <c r="J11" s="132">
        <v>205</v>
      </c>
      <c r="K11" s="170">
        <f t="shared" si="5"/>
        <v>-0.13502109704641349</v>
      </c>
      <c r="L11" s="82"/>
      <c r="M11" s="157">
        <f t="shared" si="4"/>
        <v>13422</v>
      </c>
      <c r="N11" s="157">
        <v>13175</v>
      </c>
      <c r="O11" s="157">
        <v>10</v>
      </c>
      <c r="P11" s="157">
        <v>237</v>
      </c>
    </row>
    <row r="12" spans="1:17" ht="21.95" customHeight="1">
      <c r="A12" s="151" t="s">
        <v>613</v>
      </c>
      <c r="B12" s="132">
        <f t="shared" si="0"/>
        <v>57541</v>
      </c>
      <c r="C12" s="120">
        <f t="shared" si="1"/>
        <v>-0.28891497775580821</v>
      </c>
      <c r="D12" s="63">
        <v>56863</v>
      </c>
      <c r="E12" s="120">
        <f t="shared" si="2"/>
        <v>-0.28717202993569091</v>
      </c>
      <c r="F12" s="132">
        <v>658</v>
      </c>
      <c r="G12" s="154">
        <f t="shared" si="3"/>
        <v>-0.28248531191138498</v>
      </c>
      <c r="H12" s="132">
        <v>119</v>
      </c>
      <c r="I12" s="170">
        <f t="shared" si="6"/>
        <v>-0.18493150684931506</v>
      </c>
      <c r="J12" s="132">
        <v>559</v>
      </c>
      <c r="K12" s="170">
        <f t="shared" si="5"/>
        <v>-0.4426719840478564</v>
      </c>
      <c r="L12" s="82"/>
      <c r="M12" s="157">
        <f t="shared" si="4"/>
        <v>80920</v>
      </c>
      <c r="N12" s="157">
        <v>79771</v>
      </c>
      <c r="O12" s="157">
        <v>146</v>
      </c>
      <c r="P12" s="157">
        <v>1003</v>
      </c>
      <c r="Q12" s="4">
        <v>396</v>
      </c>
    </row>
    <row r="13" spans="1:17" ht="21.95" customHeight="1">
      <c r="A13" s="151" t="s">
        <v>575</v>
      </c>
      <c r="B13" s="132">
        <f t="shared" si="0"/>
        <v>86441</v>
      </c>
      <c r="C13" s="120">
        <f t="shared" si="1"/>
        <v>0.21549299735643174</v>
      </c>
      <c r="D13" s="63">
        <v>82430</v>
      </c>
      <c r="E13" s="120">
        <f t="shared" si="2"/>
        <v>0.23145644411909705</v>
      </c>
      <c r="F13" s="132">
        <v>450</v>
      </c>
      <c r="G13" s="154">
        <f t="shared" si="3"/>
        <v>0.20895631244985777</v>
      </c>
      <c r="H13" s="132">
        <v>242</v>
      </c>
      <c r="I13" s="170">
        <f t="shared" si="6"/>
        <v>-0.67341430499325239</v>
      </c>
      <c r="J13" s="132">
        <v>3769</v>
      </c>
      <c r="K13" s="170">
        <f t="shared" si="5"/>
        <v>9.6276905177428734E-2</v>
      </c>
      <c r="L13" s="82"/>
      <c r="M13" s="157">
        <f t="shared" si="4"/>
        <v>71116</v>
      </c>
      <c r="N13" s="157">
        <v>66937</v>
      </c>
      <c r="O13" s="157">
        <v>741</v>
      </c>
      <c r="P13" s="157">
        <v>3438</v>
      </c>
      <c r="Q13" s="4">
        <v>1618</v>
      </c>
    </row>
    <row r="14" spans="1:17" ht="21.95" customHeight="1">
      <c r="A14" s="151" t="s">
        <v>576</v>
      </c>
      <c r="B14" s="132">
        <f t="shared" si="0"/>
        <v>8415</v>
      </c>
      <c r="C14" s="120">
        <f t="shared" si="1"/>
        <v>0.57791111944496532</v>
      </c>
      <c r="D14" s="63">
        <v>4476</v>
      </c>
      <c r="E14" s="120">
        <f t="shared" si="2"/>
        <v>0.30419580419580422</v>
      </c>
      <c r="F14" s="132">
        <v>169</v>
      </c>
      <c r="G14" s="154">
        <f t="shared" si="3"/>
        <v>0.13458720078163167</v>
      </c>
      <c r="H14" s="132">
        <v>175</v>
      </c>
      <c r="I14" s="170">
        <f t="shared" si="6"/>
        <v>-0.84649122807017541</v>
      </c>
      <c r="J14" s="132">
        <v>3764</v>
      </c>
      <c r="K14" s="170">
        <f t="shared" si="5"/>
        <v>3.9461235216819972</v>
      </c>
      <c r="L14" s="82"/>
      <c r="M14" s="157">
        <f t="shared" si="4"/>
        <v>5333</v>
      </c>
      <c r="N14" s="157">
        <v>3432</v>
      </c>
      <c r="O14" s="157">
        <v>1140</v>
      </c>
      <c r="P14" s="157">
        <v>761</v>
      </c>
      <c r="Q14" s="4">
        <v>662</v>
      </c>
    </row>
    <row r="15" spans="1:17" ht="21.95" customHeight="1">
      <c r="A15" s="151" t="s">
        <v>577</v>
      </c>
      <c r="B15" s="132">
        <f t="shared" si="0"/>
        <v>80344</v>
      </c>
      <c r="C15" s="120">
        <f t="shared" si="1"/>
        <v>0.7483190077249483</v>
      </c>
      <c r="D15" s="63">
        <v>1554</v>
      </c>
      <c r="E15" s="120">
        <f t="shared" si="2"/>
        <v>-0.80824284304047389</v>
      </c>
      <c r="F15" s="132">
        <v>1000</v>
      </c>
      <c r="G15" s="154">
        <f t="shared" si="3"/>
        <v>-0.68484698914116482</v>
      </c>
      <c r="H15" s="132">
        <v>11638</v>
      </c>
      <c r="I15" s="170">
        <f t="shared" si="6"/>
        <v>-0.43750604156597389</v>
      </c>
      <c r="J15" s="132">
        <v>67152</v>
      </c>
      <c r="K15" s="170">
        <f t="shared" si="5"/>
        <v>2.913058679564128</v>
      </c>
      <c r="L15" s="82"/>
      <c r="M15" s="157">
        <f t="shared" si="4"/>
        <v>45955</v>
      </c>
      <c r="N15" s="157">
        <v>8104</v>
      </c>
      <c r="O15" s="157">
        <v>20690</v>
      </c>
      <c r="P15" s="157">
        <v>17161</v>
      </c>
    </row>
    <row r="16" spans="1:17" ht="21.95" customHeight="1">
      <c r="A16" s="151" t="s">
        <v>578</v>
      </c>
      <c r="B16" s="132">
        <f t="shared" si="0"/>
        <v>38307</v>
      </c>
      <c r="C16" s="120">
        <f t="shared" si="1"/>
        <v>-0.26493840426756726</v>
      </c>
      <c r="D16" s="63">
        <v>17698</v>
      </c>
      <c r="E16" s="120">
        <f t="shared" si="2"/>
        <v>-0.25547936561356277</v>
      </c>
      <c r="F16" s="132">
        <v>20162</v>
      </c>
      <c r="G16" s="154">
        <f t="shared" si="3"/>
        <v>0.24437140509449465</v>
      </c>
      <c r="H16" s="132">
        <v>13681</v>
      </c>
      <c r="I16" s="170">
        <f t="shared" si="6"/>
        <v>-0.14818504451777598</v>
      </c>
      <c r="J16" s="132">
        <v>6928</v>
      </c>
      <c r="K16" s="170">
        <f t="shared" si="5"/>
        <v>-0.43592248819410517</v>
      </c>
      <c r="L16" s="82"/>
      <c r="M16" s="157">
        <f t="shared" si="4"/>
        <v>52114</v>
      </c>
      <c r="N16" s="157">
        <v>23771</v>
      </c>
      <c r="O16" s="157">
        <v>16061</v>
      </c>
      <c r="P16" s="157">
        <v>12282</v>
      </c>
      <c r="Q16" s="4">
        <v>6654</v>
      </c>
    </row>
    <row r="17" spans="1:17" ht="21.95" customHeight="1">
      <c r="A17" s="151" t="s">
        <v>579</v>
      </c>
      <c r="B17" s="132">
        <f t="shared" si="0"/>
        <v>110127</v>
      </c>
      <c r="C17" s="120">
        <f t="shared" si="1"/>
        <v>1.0488744186046512</v>
      </c>
      <c r="D17" s="63">
        <v>110127</v>
      </c>
      <c r="E17" s="120">
        <f t="shared" si="2"/>
        <v>1.0488744186046512</v>
      </c>
      <c r="F17" s="132">
        <v>1000</v>
      </c>
      <c r="G17" s="154">
        <f t="shared" si="3"/>
        <v>1.0607313726217409</v>
      </c>
      <c r="H17" s="132"/>
      <c r="I17" s="170"/>
      <c r="J17" s="132"/>
      <c r="K17" s="170"/>
      <c r="L17" s="82"/>
      <c r="M17" s="157">
        <f t="shared" si="4"/>
        <v>53750</v>
      </c>
      <c r="N17" s="157">
        <v>53750</v>
      </c>
      <c r="O17" s="157"/>
      <c r="P17" s="157"/>
      <c r="Q17" s="4">
        <v>176</v>
      </c>
    </row>
    <row r="18" spans="1:17" ht="21.95" customHeight="1">
      <c r="A18" s="151" t="s">
        <v>580</v>
      </c>
      <c r="B18" s="132">
        <f t="shared" si="0"/>
        <v>49814</v>
      </c>
      <c r="C18" s="120">
        <f t="shared" si="1"/>
        <v>6.7640274314214466</v>
      </c>
      <c r="D18" s="63">
        <v>32851</v>
      </c>
      <c r="E18" s="120">
        <f t="shared" si="2"/>
        <v>12.289239482200648</v>
      </c>
      <c r="F18" s="132">
        <v>924</v>
      </c>
      <c r="G18" s="154">
        <f t="shared" si="3"/>
        <v>12.121600621600622</v>
      </c>
      <c r="H18" s="132">
        <v>15060</v>
      </c>
      <c r="I18" s="170">
        <f t="shared" si="6"/>
        <v>18.660574412532636</v>
      </c>
      <c r="J18" s="132">
        <v>1903</v>
      </c>
      <c r="K18" s="170">
        <f t="shared" si="5"/>
        <v>-0.40119572057898051</v>
      </c>
      <c r="L18" s="82"/>
      <c r="M18" s="157">
        <f t="shared" si="4"/>
        <v>6416</v>
      </c>
      <c r="N18" s="157">
        <v>2472</v>
      </c>
      <c r="O18" s="157">
        <v>766</v>
      </c>
      <c r="P18" s="157">
        <v>3178</v>
      </c>
      <c r="Q18" s="4">
        <v>102</v>
      </c>
    </row>
    <row r="19" spans="1:17" ht="21.95" customHeight="1">
      <c r="A19" s="151" t="s">
        <v>581</v>
      </c>
      <c r="B19" s="132">
        <f t="shared" si="0"/>
        <v>1996</v>
      </c>
      <c r="C19" s="120">
        <f t="shared" si="1"/>
        <v>3.3771929824561404</v>
      </c>
      <c r="D19" s="63">
        <v>542</v>
      </c>
      <c r="E19" s="120">
        <f t="shared" si="2"/>
        <v>0.56195965417867433</v>
      </c>
      <c r="F19" s="132">
        <v>2601</v>
      </c>
      <c r="G19" s="154">
        <f t="shared" si="3"/>
        <v>8.0576368876080693</v>
      </c>
      <c r="H19" s="132">
        <v>1434</v>
      </c>
      <c r="I19" s="170">
        <f t="shared" si="6"/>
        <v>12.155963302752294</v>
      </c>
      <c r="J19" s="132">
        <v>20</v>
      </c>
      <c r="K19" s="170"/>
      <c r="L19" s="82"/>
      <c r="M19" s="157">
        <f t="shared" si="4"/>
        <v>456</v>
      </c>
      <c r="N19" s="157">
        <v>347</v>
      </c>
      <c r="O19" s="157">
        <v>109</v>
      </c>
      <c r="P19" s="157"/>
    </row>
    <row r="20" spans="1:17" ht="21.95" customHeight="1">
      <c r="A20" s="151" t="s">
        <v>582</v>
      </c>
      <c r="B20" s="132">
        <f t="shared" si="0"/>
        <v>1798</v>
      </c>
      <c r="C20" s="120">
        <f t="shared" si="1"/>
        <v>358.6</v>
      </c>
      <c r="D20" s="63">
        <v>1776</v>
      </c>
      <c r="E20" s="120">
        <f t="shared" si="2"/>
        <v>0</v>
      </c>
      <c r="F20" s="132"/>
      <c r="G20" s="154"/>
      <c r="H20" s="132">
        <v>3</v>
      </c>
      <c r="I20" s="170">
        <f t="shared" si="6"/>
        <v>0</v>
      </c>
      <c r="J20" s="132">
        <v>19</v>
      </c>
      <c r="K20" s="170">
        <f t="shared" si="5"/>
        <v>8.5</v>
      </c>
      <c r="L20" s="82"/>
      <c r="M20" s="157">
        <f t="shared" si="4"/>
        <v>5</v>
      </c>
      <c r="N20" s="157"/>
      <c r="O20" s="157">
        <v>3</v>
      </c>
      <c r="P20" s="157">
        <v>2</v>
      </c>
    </row>
    <row r="21" spans="1:17" ht="21.95" customHeight="1">
      <c r="A21" s="151" t="s">
        <v>614</v>
      </c>
      <c r="B21" s="132">
        <f t="shared" si="0"/>
        <v>4024</v>
      </c>
      <c r="C21" s="120">
        <f t="shared" si="1"/>
        <v>3.4713293905888405E-2</v>
      </c>
      <c r="D21" s="63">
        <v>3552</v>
      </c>
      <c r="E21" s="120">
        <f t="shared" si="2"/>
        <v>-1.9597019044990338E-2</v>
      </c>
      <c r="F21" s="132"/>
      <c r="G21" s="154">
        <f t="shared" si="3"/>
        <v>-1.9597019044990338E-2</v>
      </c>
      <c r="H21" s="132"/>
      <c r="I21" s="170"/>
      <c r="J21" s="132">
        <v>472</v>
      </c>
      <c r="K21" s="170">
        <f t="shared" si="5"/>
        <v>0.77443609022556392</v>
      </c>
      <c r="L21" s="82"/>
      <c r="M21" s="157">
        <f t="shared" si="4"/>
        <v>3889</v>
      </c>
      <c r="N21" s="157">
        <v>3623</v>
      </c>
      <c r="O21" s="157"/>
      <c r="P21" s="157">
        <v>266</v>
      </c>
    </row>
    <row r="22" spans="1:17" ht="21.95" customHeight="1">
      <c r="A22" s="151" t="s">
        <v>583</v>
      </c>
      <c r="B22" s="132">
        <f t="shared" si="0"/>
        <v>5626</v>
      </c>
      <c r="C22" s="120">
        <f t="shared" si="1"/>
        <v>-4.0913740197749744E-2</v>
      </c>
      <c r="D22" s="63">
        <v>2916</v>
      </c>
      <c r="E22" s="120">
        <f t="shared" si="2"/>
        <v>-8.8180112570356475E-2</v>
      </c>
      <c r="F22" s="132"/>
      <c r="G22" s="154">
        <f t="shared" si="3"/>
        <v>-8.8180112570356475E-2</v>
      </c>
      <c r="H22" s="132"/>
      <c r="I22" s="170"/>
      <c r="J22" s="132">
        <v>2710</v>
      </c>
      <c r="K22" s="170">
        <f t="shared" si="5"/>
        <v>0.11522633744855967</v>
      </c>
      <c r="L22" s="82"/>
      <c r="M22" s="157">
        <f t="shared" si="4"/>
        <v>5866</v>
      </c>
      <c r="N22" s="157">
        <v>3198</v>
      </c>
      <c r="O22" s="157">
        <v>238</v>
      </c>
      <c r="P22" s="157">
        <v>2430</v>
      </c>
    </row>
    <row r="23" spans="1:17" ht="21.95" customHeight="1">
      <c r="A23" s="151" t="s">
        <v>584</v>
      </c>
      <c r="B23" s="132">
        <f t="shared" si="0"/>
        <v>218</v>
      </c>
      <c r="C23" s="120">
        <f t="shared" si="1"/>
        <v>-0.89121756487025949</v>
      </c>
      <c r="D23" s="63">
        <v>218</v>
      </c>
      <c r="E23" s="120">
        <f t="shared" si="2"/>
        <v>-0.89121756487025949</v>
      </c>
      <c r="F23" s="132"/>
      <c r="G23" s="154">
        <f t="shared" si="3"/>
        <v>-0.89121756487025949</v>
      </c>
      <c r="H23" s="132"/>
      <c r="I23" s="170"/>
      <c r="J23" s="132"/>
      <c r="K23" s="170"/>
      <c r="L23" s="82"/>
      <c r="M23" s="157">
        <f t="shared" si="4"/>
        <v>2004</v>
      </c>
      <c r="N23" s="157">
        <v>2004</v>
      </c>
      <c r="O23" s="157"/>
      <c r="P23" s="157"/>
    </row>
    <row r="24" spans="1:17" ht="21.95" customHeight="1">
      <c r="A24" s="151" t="s">
        <v>615</v>
      </c>
      <c r="B24" s="132">
        <f t="shared" si="0"/>
        <v>11400</v>
      </c>
      <c r="C24" s="120">
        <f t="shared" si="1"/>
        <v>0.20025268477574226</v>
      </c>
      <c r="D24" s="63">
        <v>6930</v>
      </c>
      <c r="E24" s="120">
        <f t="shared" si="2"/>
        <v>-0.15094339622641509</v>
      </c>
      <c r="F24" s="132">
        <v>303</v>
      </c>
      <c r="G24" s="154">
        <f t="shared" si="3"/>
        <v>-0.12613265675969554</v>
      </c>
      <c r="H24" s="132">
        <v>260</v>
      </c>
      <c r="I24" s="170"/>
      <c r="J24" s="132">
        <v>4210</v>
      </c>
      <c r="K24" s="170">
        <f t="shared" si="5"/>
        <v>2.1511976047904193</v>
      </c>
      <c r="L24" s="82"/>
      <c r="M24" s="157">
        <f t="shared" si="4"/>
        <v>9498</v>
      </c>
      <c r="N24" s="157">
        <v>8162</v>
      </c>
      <c r="O24" s="157"/>
      <c r="P24" s="157">
        <v>1336</v>
      </c>
      <c r="Q24" s="4">
        <v>115</v>
      </c>
    </row>
    <row r="25" spans="1:17" ht="21.95" customHeight="1">
      <c r="A25" s="151" t="s">
        <v>585</v>
      </c>
      <c r="B25" s="132">
        <f t="shared" si="0"/>
        <v>4855</v>
      </c>
      <c r="C25" s="120">
        <f t="shared" si="1"/>
        <v>0.85305343511450382</v>
      </c>
      <c r="D25" s="63">
        <v>4838</v>
      </c>
      <c r="E25" s="120">
        <f t="shared" si="2"/>
        <v>0.89502546024285157</v>
      </c>
      <c r="F25" s="132">
        <v>124</v>
      </c>
      <c r="G25" s="154">
        <f t="shared" si="3"/>
        <v>0.94359576968272618</v>
      </c>
      <c r="H25" s="132">
        <v>17</v>
      </c>
      <c r="I25" s="170">
        <f t="shared" si="6"/>
        <v>-0.74626865671641796</v>
      </c>
      <c r="J25" s="132"/>
      <c r="K25" s="170"/>
      <c r="L25" s="82"/>
      <c r="M25" s="157">
        <f t="shared" si="4"/>
        <v>2620</v>
      </c>
      <c r="N25" s="157">
        <v>2553</v>
      </c>
      <c r="O25" s="157">
        <v>67</v>
      </c>
      <c r="P25" s="157"/>
    </row>
    <row r="26" spans="1:17" ht="21.95" customHeight="1">
      <c r="A26" s="151" t="s">
        <v>586</v>
      </c>
      <c r="B26" s="132">
        <f t="shared" si="0"/>
        <v>16096</v>
      </c>
      <c r="C26" s="120">
        <f t="shared" si="1"/>
        <v>3.4846341777034849E-2</v>
      </c>
      <c r="D26" s="63">
        <v>10727</v>
      </c>
      <c r="E26" s="120">
        <f t="shared" si="2"/>
        <v>2.896882494004796E-2</v>
      </c>
      <c r="F26" s="132"/>
      <c r="G26" s="154">
        <f t="shared" si="3"/>
        <v>2.896882494004796E-2</v>
      </c>
      <c r="H26" s="132">
        <v>3157</v>
      </c>
      <c r="I26" s="170">
        <f t="shared" si="6"/>
        <v>-8.4798994974874375E-3</v>
      </c>
      <c r="J26" s="132">
        <v>2212</v>
      </c>
      <c r="K26" s="170">
        <f t="shared" si="5"/>
        <v>0.1372750642673522</v>
      </c>
      <c r="L26" s="83"/>
      <c r="M26" s="157">
        <f t="shared" si="4"/>
        <v>15554</v>
      </c>
      <c r="N26" s="157">
        <v>10425</v>
      </c>
      <c r="O26" s="157">
        <v>3184</v>
      </c>
      <c r="P26" s="157">
        <v>1945</v>
      </c>
    </row>
    <row r="27" spans="1:17" ht="21.95" customHeight="1">
      <c r="A27" s="151" t="s">
        <v>587</v>
      </c>
      <c r="B27" s="132">
        <f t="shared" si="0"/>
        <v>104</v>
      </c>
      <c r="C27" s="120">
        <f t="shared" si="1"/>
        <v>1.2608695652173914</v>
      </c>
      <c r="D27" s="63">
        <v>87</v>
      </c>
      <c r="E27" s="120">
        <f t="shared" si="2"/>
        <v>2.2222222222222223</v>
      </c>
      <c r="F27" s="132"/>
      <c r="G27" s="154">
        <f t="shared" si="3"/>
        <v>2.2222222222222223</v>
      </c>
      <c r="H27" s="132">
        <v>11</v>
      </c>
      <c r="I27" s="170">
        <f t="shared" si="6"/>
        <v>1.75</v>
      </c>
      <c r="J27" s="132">
        <v>6</v>
      </c>
      <c r="K27" s="170">
        <f t="shared" si="5"/>
        <v>-0.6</v>
      </c>
      <c r="L27" s="83"/>
      <c r="M27" s="157">
        <f t="shared" si="4"/>
        <v>46</v>
      </c>
      <c r="N27" s="157">
        <v>27</v>
      </c>
      <c r="O27" s="157">
        <v>4</v>
      </c>
      <c r="P27" s="157">
        <v>15</v>
      </c>
    </row>
    <row r="28" spans="1:17" ht="21.95" customHeight="1">
      <c r="A28" s="151" t="s">
        <v>370</v>
      </c>
      <c r="B28" s="132">
        <f t="shared" si="0"/>
        <v>673639</v>
      </c>
      <c r="C28" s="120">
        <f t="shared" si="1"/>
        <v>0.18967255876052339</v>
      </c>
      <c r="D28" s="63">
        <f>SUM(D6:D27)</f>
        <v>488890</v>
      </c>
      <c r="E28" s="120">
        <f t="shared" si="2"/>
        <v>0.14901277829874943</v>
      </c>
      <c r="F28" s="132">
        <f>SUM(F6:F27)</f>
        <v>41977</v>
      </c>
      <c r="G28" s="154">
        <f t="shared" si="3"/>
        <v>0.19652762282131209</v>
      </c>
      <c r="H28" s="132">
        <f>SUM(H6:H27)</f>
        <v>62418</v>
      </c>
      <c r="I28" s="170">
        <f t="shared" si="6"/>
        <v>0.12296925318892467</v>
      </c>
      <c r="J28" s="132">
        <f>SUM(J6:J27)</f>
        <v>122331</v>
      </c>
      <c r="K28" s="170">
        <f t="shared" si="5"/>
        <v>0.43633246838638473</v>
      </c>
      <c r="L28" s="59"/>
      <c r="M28" s="157">
        <f t="shared" ref="M28:O28" si="7">SUM(M6:M27)</f>
        <v>566239</v>
      </c>
      <c r="N28" s="157">
        <f t="shared" si="7"/>
        <v>425487</v>
      </c>
      <c r="O28" s="157">
        <f t="shared" si="7"/>
        <v>55583</v>
      </c>
      <c r="P28" s="157">
        <f>SUM(P6:P27)</f>
        <v>85169</v>
      </c>
      <c r="Q28" s="157">
        <f>SUM(Q6:Q27)</f>
        <v>18186</v>
      </c>
    </row>
    <row r="29" spans="1:17">
      <c r="A29" s="240"/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156"/>
      <c r="N29" s="156"/>
      <c r="O29" s="156"/>
      <c r="P29" s="156"/>
    </row>
    <row r="30" spans="1:1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56"/>
      <c r="N30" s="156"/>
      <c r="O30" s="156"/>
      <c r="P30" s="156"/>
    </row>
    <row r="31" spans="1:17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56"/>
      <c r="N31" s="156"/>
      <c r="O31" s="156"/>
      <c r="P31" s="156"/>
    </row>
    <row r="32" spans="1:17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56"/>
      <c r="N32" s="156"/>
      <c r="O32" s="156"/>
      <c r="P32" s="156"/>
    </row>
    <row r="33" spans="1:16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56"/>
      <c r="N33" s="156"/>
      <c r="O33" s="156"/>
      <c r="P33" s="156"/>
    </row>
    <row r="34" spans="1:16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</row>
    <row r="35" spans="1:16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</row>
    <row r="36" spans="1:16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</row>
    <row r="37" spans="1:16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</row>
    <row r="38" spans="1:16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1:16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6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</row>
    <row r="41" spans="1:16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6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6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6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6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6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</row>
    <row r="48" spans="1:16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</row>
    <row r="49" spans="1:12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</row>
    <row r="52" spans="1:1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</row>
    <row r="53" spans="1:1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</row>
    <row r="54" spans="1:1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</row>
    <row r="57" spans="1:1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</row>
    <row r="58" spans="1:1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</row>
    <row r="59" spans="1:1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</row>
    <row r="60" spans="1:12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</row>
    <row r="61" spans="1:1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</row>
    <row r="64" spans="1:1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</row>
    <row r="65" spans="1:1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</row>
    <row r="66" spans="1:1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pans="1:1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</row>
    <row r="70" spans="1:1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</row>
    <row r="71" spans="1:1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</row>
    <row r="72" spans="1:1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</row>
    <row r="73" spans="1:1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</row>
    <row r="74" spans="1:1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</row>
    <row r="75" spans="1:1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</row>
    <row r="76" spans="1:1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</row>
    <row r="77" spans="1:1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</row>
    <row r="79" spans="1:1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</row>
    <row r="80" spans="1:1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</row>
    <row r="81" spans="1:12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</row>
    <row r="82" spans="1:1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</row>
    <row r="85" spans="1:12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</row>
    <row r="86" spans="1:12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</row>
    <row r="87" spans="1:12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</row>
    <row r="90" spans="1:12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</row>
    <row r="91" spans="1:12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</row>
    <row r="92" spans="1:1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</row>
    <row r="93" spans="1:12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</row>
    <row r="94" spans="1:1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</row>
    <row r="95" spans="1:12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</row>
    <row r="96" spans="1:1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</row>
    <row r="97" spans="1:12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</row>
    <row r="98" spans="1:12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</row>
    <row r="99" spans="1:12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</row>
    <row r="100" spans="1:12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</row>
    <row r="101" spans="1:12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</row>
    <row r="102" spans="1:1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</row>
    <row r="103" spans="1:12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</row>
    <row r="104" spans="1:1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</row>
    <row r="105" spans="1:12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</row>
    <row r="106" spans="1:1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</row>
    <row r="107" spans="1:1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</row>
    <row r="108" spans="1:1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</row>
    <row r="109" spans="1:12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</row>
    <row r="110" spans="1:12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</row>
    <row r="111" spans="1:12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</row>
    <row r="112" spans="1: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</row>
    <row r="113" spans="1:1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</row>
    <row r="114" spans="1:1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</row>
    <row r="115" spans="1:1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</row>
    <row r="116" spans="1:12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</row>
    <row r="117" spans="1:1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</row>
    <row r="118" spans="1:1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</row>
    <row r="119" spans="1:1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</row>
    <row r="120" spans="1:1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</row>
    <row r="121" spans="1:12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</row>
    <row r="122" spans="1:1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</row>
    <row r="123" spans="1:1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</row>
    <row r="124" spans="1:1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</row>
    <row r="125" spans="1:1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</row>
    <row r="126" spans="1:12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</row>
    <row r="127" spans="1:12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</row>
    <row r="128" spans="1:12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</row>
    <row r="129" spans="1:1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</row>
    <row r="130" spans="1:1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</row>
    <row r="131" spans="1:1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</row>
    <row r="132" spans="1:1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</row>
    <row r="133" spans="1:1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</row>
    <row r="134" spans="1:1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</row>
    <row r="135" spans="1:1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</row>
    <row r="136" spans="1:12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</row>
    <row r="137" spans="1:1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</row>
    <row r="138" spans="1:12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</row>
    <row r="139" spans="1:12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</row>
    <row r="140" spans="1:12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</row>
    <row r="141" spans="1:12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</row>
    <row r="142" spans="1:1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</row>
    <row r="143" spans="1:12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</row>
    <row r="144" spans="1:1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</row>
    <row r="145" spans="1:12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</row>
    <row r="146" spans="1:12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</row>
    <row r="147" spans="1:12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</row>
    <row r="148" spans="1:12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</row>
    <row r="149" spans="1:1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</row>
    <row r="150" spans="1:1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</row>
    <row r="151" spans="1:12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</row>
    <row r="152" spans="1:1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</row>
    <row r="153" spans="1:1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</row>
    <row r="154" spans="1:12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</row>
    <row r="155" spans="1:1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</row>
    <row r="156" spans="1:1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</row>
    <row r="157" spans="1:1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</row>
    <row r="158" spans="1:1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</row>
    <row r="159" spans="1:1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</row>
    <row r="160" spans="1:1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</row>
    <row r="161" spans="1:1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</row>
    <row r="162" spans="1:1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</row>
    <row r="163" spans="1:1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</row>
    <row r="164" spans="1:1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</row>
    <row r="165" spans="1:1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</row>
    <row r="166" spans="1:1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</row>
    <row r="167" spans="1:1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</row>
  </sheetData>
  <mergeCells count="10">
    <mergeCell ref="A1:L1"/>
    <mergeCell ref="A2:L2"/>
    <mergeCell ref="A3:L3"/>
    <mergeCell ref="A29:L29"/>
    <mergeCell ref="A4:A5"/>
    <mergeCell ref="H4:I4"/>
    <mergeCell ref="J4:K4"/>
    <mergeCell ref="L4:L5"/>
    <mergeCell ref="B4:C4"/>
    <mergeCell ref="D4:G4"/>
  </mergeCells>
  <phoneticPr fontId="21" type="noConversion"/>
  <printOptions horizontalCentered="1"/>
  <pageMargins left="0.23622047244094491" right="0.15748031496062992" top="0.55118110236220474" bottom="0.43307086614173229" header="0.27559055118110237" footer="0.15748031496062992"/>
  <pageSetup paperSize="9" scale="72" firstPageNumber="3" fitToWidth="0" orientation="landscape" useFirstPageNumber="1" r:id="rId1"/>
  <headerFooter alignWithMargins="0">
    <oddFooter>&amp;C&amp;14‐ 4 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pageSetUpPr fitToPage="1"/>
  </sheetPr>
  <dimension ref="A1:E97"/>
  <sheetViews>
    <sheetView showGridLines="0" showZeros="0" view="pageLayout" topLeftCell="A85" zoomScaleNormal="100" workbookViewId="0">
      <selection activeCell="B95" sqref="B95"/>
    </sheetView>
  </sheetViews>
  <sheetFormatPr defaultColWidth="9.125" defaultRowHeight="14.25"/>
  <cols>
    <col min="1" max="1" width="44.125" style="11" customWidth="1"/>
    <col min="2" max="2" width="14" style="11" customWidth="1"/>
    <col min="3" max="3" width="44.125" style="11" customWidth="1"/>
    <col min="4" max="4" width="13" style="11" customWidth="1"/>
    <col min="5" max="5" width="10.5" style="11" bestFit="1" customWidth="1"/>
    <col min="6" max="16384" width="9.125" style="11"/>
  </cols>
  <sheetData>
    <row r="1" spans="1:5" ht="27">
      <c r="A1" s="242" t="s">
        <v>821</v>
      </c>
      <c r="B1" s="242"/>
      <c r="C1" s="242"/>
      <c r="D1" s="242"/>
    </row>
    <row r="2" spans="1:5">
      <c r="A2" s="243" t="s">
        <v>624</v>
      </c>
      <c r="B2" s="244"/>
      <c r="C2" s="244"/>
      <c r="D2" s="244"/>
    </row>
    <row r="3" spans="1:5">
      <c r="A3" s="244" t="s">
        <v>174</v>
      </c>
      <c r="B3" s="244"/>
      <c r="C3" s="244"/>
      <c r="D3" s="244"/>
    </row>
    <row r="4" spans="1:5" ht="20.25" customHeight="1">
      <c r="A4" s="12" t="s">
        <v>0</v>
      </c>
      <c r="B4" s="12" t="s">
        <v>175</v>
      </c>
      <c r="C4" s="12" t="s">
        <v>0</v>
      </c>
      <c r="D4" s="12" t="s">
        <v>175</v>
      </c>
    </row>
    <row r="5" spans="1:5" ht="20.25" customHeight="1">
      <c r="A5" s="18" t="s">
        <v>234</v>
      </c>
      <c r="B5" s="63">
        <f>'01'!H31</f>
        <v>121361</v>
      </c>
      <c r="C5" s="18" t="s">
        <v>237</v>
      </c>
      <c r="D5" s="63">
        <f>'01'!X31</f>
        <v>488890</v>
      </c>
    </row>
    <row r="6" spans="1:5" ht="20.25" customHeight="1">
      <c r="A6" s="18" t="s">
        <v>4</v>
      </c>
      <c r="B6" s="63">
        <f>SUM(B7,B14,B54)</f>
        <v>366513</v>
      </c>
      <c r="C6" s="19" t="s">
        <v>176</v>
      </c>
      <c r="D6" s="63">
        <f>SUM(D7,D14,D54)</f>
        <v>250723</v>
      </c>
    </row>
    <row r="7" spans="1:5" ht="20.25" customHeight="1">
      <c r="A7" s="18" t="s">
        <v>68</v>
      </c>
      <c r="B7" s="63">
        <f>SUM(B8:B13)</f>
        <v>3652</v>
      </c>
      <c r="C7" s="19" t="s">
        <v>177</v>
      </c>
      <c r="D7" s="63"/>
    </row>
    <row r="8" spans="1:5" ht="20.25" customHeight="1">
      <c r="A8" s="18" t="s">
        <v>70</v>
      </c>
      <c r="B8" s="63">
        <v>1719</v>
      </c>
      <c r="C8" s="19" t="s">
        <v>178</v>
      </c>
      <c r="D8" s="63"/>
    </row>
    <row r="9" spans="1:5" ht="20.25" customHeight="1">
      <c r="A9" s="18" t="s">
        <v>399</v>
      </c>
      <c r="B9" s="63"/>
      <c r="C9" s="19" t="s">
        <v>400</v>
      </c>
      <c r="D9" s="63"/>
    </row>
    <row r="10" spans="1:5" ht="20.25" customHeight="1">
      <c r="A10" s="18" t="s">
        <v>401</v>
      </c>
      <c r="B10" s="63">
        <v>1654</v>
      </c>
      <c r="C10" s="19" t="s">
        <v>402</v>
      </c>
      <c r="D10" s="63"/>
    </row>
    <row r="11" spans="1:5" ht="20.25" customHeight="1">
      <c r="A11" s="18" t="s">
        <v>403</v>
      </c>
      <c r="B11" s="63">
        <v>279</v>
      </c>
      <c r="C11" s="19" t="s">
        <v>404</v>
      </c>
      <c r="D11" s="63"/>
    </row>
    <row r="12" spans="1:5" ht="20.25" customHeight="1">
      <c r="A12" s="18" t="s">
        <v>405</v>
      </c>
      <c r="B12" s="63"/>
      <c r="C12" s="19" t="s">
        <v>406</v>
      </c>
      <c r="D12" s="63"/>
    </row>
    <row r="13" spans="1:5" ht="20.25" customHeight="1">
      <c r="A13" s="18" t="s">
        <v>974</v>
      </c>
      <c r="B13" s="63"/>
      <c r="C13" s="66" t="s">
        <v>450</v>
      </c>
      <c r="D13" s="63"/>
    </row>
    <row r="14" spans="1:5" ht="20.25" customHeight="1">
      <c r="A14" s="25" t="s">
        <v>71</v>
      </c>
      <c r="B14" s="63">
        <f>SUM(B15:B53)</f>
        <v>342515</v>
      </c>
      <c r="C14" s="19" t="s">
        <v>179</v>
      </c>
      <c r="D14" s="63">
        <f>SUM(D15:D53)</f>
        <v>208746</v>
      </c>
    </row>
    <row r="15" spans="1:5" ht="20.25" customHeight="1">
      <c r="A15" s="18" t="s">
        <v>201</v>
      </c>
      <c r="B15" s="63">
        <v>5346</v>
      </c>
      <c r="C15" s="19" t="s">
        <v>180</v>
      </c>
      <c r="D15" s="63">
        <v>400</v>
      </c>
      <c r="E15" s="116"/>
    </row>
    <row r="16" spans="1:5" ht="20.25" customHeight="1">
      <c r="A16" s="18" t="s">
        <v>202</v>
      </c>
      <c r="B16" s="63">
        <v>15148</v>
      </c>
      <c r="C16" s="19" t="s">
        <v>181</v>
      </c>
      <c r="D16" s="63"/>
    </row>
    <row r="17" spans="1:4" ht="20.25" customHeight="1">
      <c r="A17" s="18" t="s">
        <v>203</v>
      </c>
      <c r="B17" s="63"/>
      <c r="C17" s="19" t="s">
        <v>182</v>
      </c>
      <c r="D17" s="63"/>
    </row>
    <row r="18" spans="1:4" ht="20.25" customHeight="1">
      <c r="A18" s="18" t="s">
        <v>204</v>
      </c>
      <c r="B18" s="63">
        <v>1033</v>
      </c>
      <c r="C18" s="19" t="s">
        <v>183</v>
      </c>
      <c r="D18" s="63">
        <v>1888</v>
      </c>
    </row>
    <row r="19" spans="1:4" ht="20.25" customHeight="1">
      <c r="A19" s="18" t="s">
        <v>205</v>
      </c>
      <c r="B19" s="63"/>
      <c r="C19" s="19" t="s">
        <v>198</v>
      </c>
      <c r="D19" s="63"/>
    </row>
    <row r="20" spans="1:4" ht="20.25" customHeight="1">
      <c r="A20" s="18" t="s">
        <v>206</v>
      </c>
      <c r="B20" s="63">
        <v>1108</v>
      </c>
      <c r="C20" s="19" t="s">
        <v>184</v>
      </c>
      <c r="D20" s="63"/>
    </row>
    <row r="21" spans="1:4" ht="20.25" customHeight="1">
      <c r="A21" s="18" t="s">
        <v>207</v>
      </c>
      <c r="B21" s="63"/>
      <c r="C21" s="19" t="s">
        <v>194</v>
      </c>
      <c r="D21" s="63"/>
    </row>
    <row r="22" spans="1:4" ht="20.25" customHeight="1">
      <c r="A22" s="18" t="s">
        <v>407</v>
      </c>
      <c r="B22" s="63"/>
      <c r="C22" s="19" t="s">
        <v>408</v>
      </c>
      <c r="D22" s="63"/>
    </row>
    <row r="23" spans="1:4" ht="20.25" customHeight="1">
      <c r="A23" s="18" t="s">
        <v>409</v>
      </c>
      <c r="B23" s="63"/>
      <c r="C23" s="19" t="s">
        <v>410</v>
      </c>
      <c r="D23" s="63"/>
    </row>
    <row r="24" spans="1:4" ht="20.25" customHeight="1">
      <c r="A24" s="18" t="s">
        <v>411</v>
      </c>
      <c r="B24" s="63"/>
      <c r="C24" s="18" t="s">
        <v>541</v>
      </c>
      <c r="D24" s="63"/>
    </row>
    <row r="25" spans="1:4" ht="20.25" customHeight="1">
      <c r="A25" s="18" t="s">
        <v>208</v>
      </c>
      <c r="B25" s="63"/>
      <c r="C25" s="19" t="s">
        <v>238</v>
      </c>
      <c r="D25" s="63"/>
    </row>
    <row r="26" spans="1:4" ht="20.25" customHeight="1">
      <c r="A26" s="18" t="s">
        <v>209</v>
      </c>
      <c r="B26" s="63"/>
      <c r="C26" s="19" t="s">
        <v>185</v>
      </c>
      <c r="D26" s="63"/>
    </row>
    <row r="27" spans="1:4" ht="20.25" customHeight="1">
      <c r="A27" s="18" t="s">
        <v>210</v>
      </c>
      <c r="B27" s="63"/>
      <c r="C27" s="19" t="s">
        <v>186</v>
      </c>
      <c r="D27" s="63"/>
    </row>
    <row r="28" spans="1:4" ht="20.25" customHeight="1">
      <c r="A28" s="18" t="s">
        <v>211</v>
      </c>
      <c r="B28" s="63">
        <v>25356</v>
      </c>
      <c r="C28" s="19" t="s">
        <v>199</v>
      </c>
      <c r="D28" s="63"/>
    </row>
    <row r="29" spans="1:4" ht="20.25" customHeight="1">
      <c r="A29" s="18" t="s">
        <v>412</v>
      </c>
      <c r="B29" s="63">
        <v>6200</v>
      </c>
      <c r="C29" s="19" t="s">
        <v>413</v>
      </c>
      <c r="D29" s="63">
        <v>12000</v>
      </c>
    </row>
    <row r="30" spans="1:4" ht="20.25" customHeight="1">
      <c r="A30" s="18" t="s">
        <v>975</v>
      </c>
      <c r="B30" s="63">
        <v>982</v>
      </c>
      <c r="C30" s="19" t="s">
        <v>542</v>
      </c>
      <c r="D30" s="63"/>
    </row>
    <row r="31" spans="1:4" ht="20.25" customHeight="1">
      <c r="A31" s="18" t="s">
        <v>414</v>
      </c>
      <c r="B31" s="63"/>
      <c r="C31" s="19" t="s">
        <v>415</v>
      </c>
      <c r="D31" s="63"/>
    </row>
    <row r="32" spans="1:4" ht="20.25" customHeight="1">
      <c r="A32" s="18" t="s">
        <v>519</v>
      </c>
      <c r="B32" s="63">
        <v>4522</v>
      </c>
      <c r="C32" s="19" t="s">
        <v>543</v>
      </c>
      <c r="D32" s="63"/>
    </row>
    <row r="33" spans="1:4" ht="20.25" customHeight="1">
      <c r="A33" s="18" t="s">
        <v>520</v>
      </c>
      <c r="B33" s="63"/>
      <c r="C33" s="19" t="s">
        <v>544</v>
      </c>
      <c r="D33" s="63"/>
    </row>
    <row r="34" spans="1:4" ht="20.25" customHeight="1">
      <c r="A34" s="18" t="s">
        <v>521</v>
      </c>
      <c r="B34" s="63">
        <v>605</v>
      </c>
      <c r="C34" s="19" t="s">
        <v>545</v>
      </c>
      <c r="D34" s="63"/>
    </row>
    <row r="35" spans="1:4" ht="20.25" customHeight="1">
      <c r="A35" s="18" t="s">
        <v>522</v>
      </c>
      <c r="B35" s="63">
        <v>5432</v>
      </c>
      <c r="C35" s="19" t="s">
        <v>546</v>
      </c>
      <c r="D35" s="63"/>
    </row>
    <row r="36" spans="1:4" ht="20.25" customHeight="1">
      <c r="A36" s="18" t="s">
        <v>523</v>
      </c>
      <c r="B36" s="63">
        <v>7372</v>
      </c>
      <c r="C36" s="19" t="s">
        <v>547</v>
      </c>
      <c r="D36" s="63"/>
    </row>
    <row r="37" spans="1:4" ht="20.25" customHeight="1">
      <c r="A37" s="18" t="s">
        <v>524</v>
      </c>
      <c r="B37" s="63">
        <v>30</v>
      </c>
      <c r="C37" s="19" t="s">
        <v>548</v>
      </c>
      <c r="D37" s="63"/>
    </row>
    <row r="38" spans="1:4" ht="20.25" customHeight="1">
      <c r="A38" s="18" t="s">
        <v>525</v>
      </c>
      <c r="B38" s="63">
        <v>1594</v>
      </c>
      <c r="C38" s="19" t="s">
        <v>549</v>
      </c>
      <c r="D38" s="63"/>
    </row>
    <row r="39" spans="1:4" ht="20.25" customHeight="1">
      <c r="A39" s="18" t="s">
        <v>526</v>
      </c>
      <c r="B39" s="63">
        <v>13324</v>
      </c>
      <c r="C39" s="19" t="s">
        <v>550</v>
      </c>
      <c r="D39" s="63"/>
    </row>
    <row r="40" spans="1:4" ht="20.25" customHeight="1">
      <c r="A40" s="18" t="s">
        <v>976</v>
      </c>
      <c r="B40" s="63">
        <v>48182</v>
      </c>
      <c r="C40" s="19" t="s">
        <v>728</v>
      </c>
      <c r="D40" s="63"/>
    </row>
    <row r="41" spans="1:4" ht="20.25" customHeight="1">
      <c r="A41" s="18" t="s">
        <v>527</v>
      </c>
      <c r="B41" s="63">
        <v>105</v>
      </c>
      <c r="C41" s="19" t="s">
        <v>551</v>
      </c>
      <c r="D41" s="63"/>
    </row>
    <row r="42" spans="1:4" ht="20.25" customHeight="1">
      <c r="A42" s="18" t="s">
        <v>528</v>
      </c>
      <c r="B42" s="63"/>
      <c r="C42" s="19" t="s">
        <v>552</v>
      </c>
      <c r="D42" s="63"/>
    </row>
    <row r="43" spans="1:4" ht="20.25" customHeight="1">
      <c r="A43" s="18" t="s">
        <v>529</v>
      </c>
      <c r="B43" s="63">
        <v>1550</v>
      </c>
      <c r="C43" s="19" t="s">
        <v>553</v>
      </c>
      <c r="D43" s="63"/>
    </row>
    <row r="44" spans="1:4" ht="20.25" customHeight="1">
      <c r="A44" s="18" t="s">
        <v>530</v>
      </c>
      <c r="B44" s="63">
        <v>90976</v>
      </c>
      <c r="C44" s="19" t="s">
        <v>554</v>
      </c>
      <c r="D44" s="63"/>
    </row>
    <row r="45" spans="1:4" ht="20.25" customHeight="1">
      <c r="A45" s="18" t="s">
        <v>531</v>
      </c>
      <c r="B45" s="63">
        <v>61</v>
      </c>
      <c r="C45" s="19" t="s">
        <v>555</v>
      </c>
      <c r="D45" s="63"/>
    </row>
    <row r="46" spans="1:4" ht="20.25" customHeight="1">
      <c r="A46" s="18" t="s">
        <v>532</v>
      </c>
      <c r="B46" s="63"/>
      <c r="C46" s="19" t="s">
        <v>556</v>
      </c>
      <c r="D46" s="63"/>
    </row>
    <row r="47" spans="1:4" ht="20.25" customHeight="1">
      <c r="A47" s="18" t="s">
        <v>533</v>
      </c>
      <c r="B47" s="63"/>
      <c r="C47" s="19" t="s">
        <v>557</v>
      </c>
      <c r="D47" s="63"/>
    </row>
    <row r="48" spans="1:4" ht="20.25" customHeight="1">
      <c r="A48" s="18" t="s">
        <v>534</v>
      </c>
      <c r="B48" s="63">
        <v>59</v>
      </c>
      <c r="C48" s="19" t="s">
        <v>558</v>
      </c>
      <c r="D48" s="63"/>
    </row>
    <row r="49" spans="1:4" ht="20.25" customHeight="1">
      <c r="A49" s="18" t="s">
        <v>535</v>
      </c>
      <c r="B49" s="63"/>
      <c r="C49" s="19" t="s">
        <v>559</v>
      </c>
      <c r="D49" s="63"/>
    </row>
    <row r="50" spans="1:4" ht="20.25" customHeight="1">
      <c r="A50" s="18" t="s">
        <v>977</v>
      </c>
      <c r="B50" s="63"/>
      <c r="C50" s="19" t="s">
        <v>560</v>
      </c>
      <c r="D50" s="63"/>
    </row>
    <row r="51" spans="1:4" ht="20.25" customHeight="1">
      <c r="A51" s="18" t="s">
        <v>978</v>
      </c>
      <c r="B51" s="63">
        <v>9</v>
      </c>
      <c r="C51" s="18" t="s">
        <v>731</v>
      </c>
      <c r="D51" s="63"/>
    </row>
    <row r="52" spans="1:4" ht="20.25" customHeight="1">
      <c r="A52" s="18" t="s">
        <v>536</v>
      </c>
      <c r="B52" s="63">
        <v>249</v>
      </c>
      <c r="C52" s="19" t="s">
        <v>561</v>
      </c>
      <c r="D52" s="63"/>
    </row>
    <row r="53" spans="1:4" ht="20.25" customHeight="1">
      <c r="A53" s="18" t="s">
        <v>212</v>
      </c>
      <c r="B53" s="63">
        <v>113272</v>
      </c>
      <c r="C53" s="19" t="s">
        <v>187</v>
      </c>
      <c r="D53" s="63">
        <v>194458</v>
      </c>
    </row>
    <row r="54" spans="1:4" ht="20.25" customHeight="1">
      <c r="A54" s="25" t="s">
        <v>72</v>
      </c>
      <c r="B54" s="63">
        <f>SUM(B55:B75)</f>
        <v>20346</v>
      </c>
      <c r="C54" s="19" t="s">
        <v>188</v>
      </c>
      <c r="D54" s="63">
        <f>SUM(D55:D75)</f>
        <v>41977</v>
      </c>
    </row>
    <row r="55" spans="1:4" ht="20.25" customHeight="1">
      <c r="A55" s="25" t="s">
        <v>421</v>
      </c>
      <c r="B55" s="63">
        <v>449</v>
      </c>
      <c r="C55" s="19" t="s">
        <v>421</v>
      </c>
      <c r="D55" s="63">
        <v>7313</v>
      </c>
    </row>
    <row r="56" spans="1:4" ht="20.25" customHeight="1">
      <c r="A56" s="25" t="s">
        <v>422</v>
      </c>
      <c r="B56" s="63"/>
      <c r="C56" s="19" t="s">
        <v>422</v>
      </c>
      <c r="D56" s="63"/>
    </row>
    <row r="57" spans="1:4" ht="20.25" customHeight="1">
      <c r="A57" s="25" t="s">
        <v>423</v>
      </c>
      <c r="B57" s="63"/>
      <c r="C57" s="19" t="s">
        <v>423</v>
      </c>
      <c r="D57" s="63"/>
    </row>
    <row r="58" spans="1:4" ht="20.25" customHeight="1">
      <c r="A58" s="25" t="s">
        <v>424</v>
      </c>
      <c r="B58" s="63">
        <v>2</v>
      </c>
      <c r="C58" s="19" t="s">
        <v>424</v>
      </c>
      <c r="D58" s="63">
        <v>3948</v>
      </c>
    </row>
    <row r="59" spans="1:4" ht="20.25" customHeight="1">
      <c r="A59" s="25" t="s">
        <v>425</v>
      </c>
      <c r="B59" s="63"/>
      <c r="C59" s="19" t="s">
        <v>425</v>
      </c>
      <c r="D59" s="63">
        <v>1785</v>
      </c>
    </row>
    <row r="60" spans="1:4" ht="20.25" customHeight="1">
      <c r="A60" s="25" t="s">
        <v>426</v>
      </c>
      <c r="B60" s="63">
        <v>91</v>
      </c>
      <c r="C60" s="19" t="s">
        <v>426</v>
      </c>
      <c r="D60" s="63">
        <v>540</v>
      </c>
    </row>
    <row r="61" spans="1:4" ht="20.25" customHeight="1">
      <c r="A61" s="18" t="s">
        <v>537</v>
      </c>
      <c r="B61" s="63"/>
      <c r="C61" s="19" t="s">
        <v>537</v>
      </c>
      <c r="D61" s="63">
        <v>1000</v>
      </c>
    </row>
    <row r="62" spans="1:4" ht="20.25" customHeight="1">
      <c r="A62" s="25" t="s">
        <v>427</v>
      </c>
      <c r="B62" s="63"/>
      <c r="C62" s="19" t="s">
        <v>427</v>
      </c>
      <c r="D62" s="63">
        <v>658</v>
      </c>
    </row>
    <row r="63" spans="1:4" ht="20.25" customHeight="1">
      <c r="A63" s="18" t="s">
        <v>538</v>
      </c>
      <c r="B63" s="63">
        <v>15763</v>
      </c>
      <c r="C63" s="19" t="s">
        <v>538</v>
      </c>
      <c r="D63" s="63">
        <v>450</v>
      </c>
    </row>
    <row r="64" spans="1:4" ht="20.25" customHeight="1">
      <c r="A64" s="25" t="s">
        <v>428</v>
      </c>
      <c r="B64" s="63">
        <v>1468</v>
      </c>
      <c r="C64" s="19" t="s">
        <v>428</v>
      </c>
      <c r="D64" s="63">
        <v>169</v>
      </c>
    </row>
    <row r="65" spans="1:4" ht="20.25" customHeight="1">
      <c r="A65" s="25" t="s">
        <v>429</v>
      </c>
      <c r="B65" s="63"/>
      <c r="C65" s="19" t="s">
        <v>429</v>
      </c>
      <c r="D65" s="63">
        <v>1000</v>
      </c>
    </row>
    <row r="66" spans="1:4" ht="20.25" customHeight="1">
      <c r="A66" s="25" t="s">
        <v>430</v>
      </c>
      <c r="B66" s="63">
        <v>194</v>
      </c>
      <c r="C66" s="19" t="s">
        <v>430</v>
      </c>
      <c r="D66" s="63">
        <v>20162</v>
      </c>
    </row>
    <row r="67" spans="1:4" ht="20.25" customHeight="1">
      <c r="A67" s="25" t="s">
        <v>431</v>
      </c>
      <c r="B67" s="63"/>
      <c r="C67" s="19" t="s">
        <v>431</v>
      </c>
      <c r="D67" s="63">
        <v>1000</v>
      </c>
    </row>
    <row r="68" spans="1:4" ht="20.25" customHeight="1">
      <c r="A68" s="18" t="s">
        <v>979</v>
      </c>
      <c r="B68" s="63">
        <v>820</v>
      </c>
      <c r="C68" s="19" t="s">
        <v>979</v>
      </c>
      <c r="D68" s="63">
        <v>924</v>
      </c>
    </row>
    <row r="69" spans="1:4" ht="20.25" customHeight="1">
      <c r="A69" s="25" t="s">
        <v>433</v>
      </c>
      <c r="B69" s="63"/>
      <c r="C69" s="19" t="s">
        <v>433</v>
      </c>
      <c r="D69" s="63">
        <v>2601</v>
      </c>
    </row>
    <row r="70" spans="1:4" ht="20.25" customHeight="1">
      <c r="A70" s="25" t="s">
        <v>434</v>
      </c>
      <c r="B70" s="63"/>
      <c r="C70" s="19" t="s">
        <v>434</v>
      </c>
      <c r="D70" s="63"/>
    </row>
    <row r="71" spans="1:4" ht="20.25" customHeight="1">
      <c r="A71" s="18" t="s">
        <v>539</v>
      </c>
      <c r="B71" s="63">
        <v>709</v>
      </c>
      <c r="C71" s="19" t="s">
        <v>562</v>
      </c>
      <c r="D71" s="63"/>
    </row>
    <row r="72" spans="1:4" ht="20.25" customHeight="1">
      <c r="A72" s="25" t="s">
        <v>435</v>
      </c>
      <c r="B72" s="63"/>
      <c r="C72" s="19" t="s">
        <v>435</v>
      </c>
      <c r="D72" s="63"/>
    </row>
    <row r="73" spans="1:4" ht="20.25" customHeight="1">
      <c r="A73" s="25" t="s">
        <v>436</v>
      </c>
      <c r="B73" s="63"/>
      <c r="C73" s="19" t="s">
        <v>436</v>
      </c>
      <c r="D73" s="63"/>
    </row>
    <row r="74" spans="1:4" ht="20.25" customHeight="1">
      <c r="A74" s="18" t="s">
        <v>980</v>
      </c>
      <c r="B74" s="63">
        <v>850</v>
      </c>
      <c r="C74" s="18" t="s">
        <v>980</v>
      </c>
      <c r="D74" s="63">
        <v>303</v>
      </c>
    </row>
    <row r="75" spans="1:4" ht="20.25" customHeight="1">
      <c r="A75" s="25" t="s">
        <v>389</v>
      </c>
      <c r="B75" s="63"/>
      <c r="C75" s="19" t="s">
        <v>437</v>
      </c>
      <c r="D75" s="63">
        <v>124</v>
      </c>
    </row>
    <row r="76" spans="1:4" ht="20.25" customHeight="1">
      <c r="A76" s="25" t="s">
        <v>189</v>
      </c>
      <c r="B76" s="63">
        <f>SUM(B77:B78)</f>
        <v>231623</v>
      </c>
      <c r="C76" s="19" t="s">
        <v>5</v>
      </c>
      <c r="D76" s="63">
        <f>SUM(D77:D78)</f>
        <v>2623</v>
      </c>
    </row>
    <row r="77" spans="1:4" ht="20.25" customHeight="1">
      <c r="A77" s="25" t="s">
        <v>190</v>
      </c>
      <c r="B77" s="63">
        <v>14800</v>
      </c>
      <c r="C77" s="19" t="s">
        <v>416</v>
      </c>
      <c r="D77" s="63"/>
    </row>
    <row r="78" spans="1:4" ht="20.25" customHeight="1">
      <c r="A78" s="25" t="s">
        <v>191</v>
      </c>
      <c r="B78" s="63">
        <v>216823</v>
      </c>
      <c r="C78" s="19" t="s">
        <v>192</v>
      </c>
      <c r="D78" s="63">
        <v>2623</v>
      </c>
    </row>
    <row r="79" spans="1:4" ht="20.25" customHeight="1">
      <c r="A79" s="18" t="s">
        <v>6</v>
      </c>
      <c r="B79" s="63">
        <v>39763</v>
      </c>
      <c r="C79" s="19" t="s">
        <v>7</v>
      </c>
      <c r="D79" s="63"/>
    </row>
    <row r="80" spans="1:4" ht="20.25" customHeight="1">
      <c r="A80" s="108"/>
      <c r="B80" s="108"/>
      <c r="C80" s="19" t="s">
        <v>239</v>
      </c>
      <c r="D80" s="63">
        <f>D81</f>
        <v>67928</v>
      </c>
    </row>
    <row r="81" spans="1:5" ht="20.25" customHeight="1">
      <c r="A81" s="18" t="s">
        <v>193</v>
      </c>
      <c r="B81" s="63">
        <f>SUM(B82:B84)</f>
        <v>3163</v>
      </c>
      <c r="C81" s="19" t="s">
        <v>278</v>
      </c>
      <c r="D81" s="63">
        <f>SUM(D82:D85)</f>
        <v>67928</v>
      </c>
    </row>
    <row r="82" spans="1:5" ht="20.25" customHeight="1">
      <c r="A82" s="65" t="s">
        <v>448</v>
      </c>
      <c r="B82" s="63">
        <v>2117</v>
      </c>
      <c r="C82" s="19" t="s">
        <v>279</v>
      </c>
      <c r="D82" s="63">
        <v>67928</v>
      </c>
    </row>
    <row r="83" spans="1:5" ht="20.25" customHeight="1">
      <c r="A83" s="65" t="s">
        <v>449</v>
      </c>
      <c r="B83" s="63">
        <v>628</v>
      </c>
      <c r="C83" s="19" t="s">
        <v>280</v>
      </c>
      <c r="D83" s="63"/>
    </row>
    <row r="84" spans="1:5" ht="20.25" customHeight="1">
      <c r="A84" s="65" t="s">
        <v>447</v>
      </c>
      <c r="B84" s="63">
        <v>418</v>
      </c>
      <c r="C84" s="19" t="s">
        <v>281</v>
      </c>
      <c r="D84" s="63"/>
    </row>
    <row r="85" spans="1:5" ht="20.25" customHeight="1">
      <c r="A85" s="65"/>
      <c r="B85" s="63"/>
      <c r="C85" s="19" t="s">
        <v>282</v>
      </c>
      <c r="D85" s="63"/>
    </row>
    <row r="86" spans="1:5" ht="20.25" customHeight="1">
      <c r="A86" s="18" t="s">
        <v>647</v>
      </c>
      <c r="B86" s="63">
        <f>SUM(B87)</f>
        <v>81800</v>
      </c>
      <c r="C86" s="19" t="s">
        <v>251</v>
      </c>
      <c r="D86" s="63">
        <f>SUM(D87:D90)</f>
        <v>0</v>
      </c>
    </row>
    <row r="87" spans="1:5" ht="20.25" customHeight="1">
      <c r="A87" s="18" t="s">
        <v>648</v>
      </c>
      <c r="B87" s="63">
        <f>SUM(B88:B91)</f>
        <v>81800</v>
      </c>
      <c r="C87" s="19" t="s">
        <v>649</v>
      </c>
      <c r="D87" s="63"/>
    </row>
    <row r="88" spans="1:5" ht="20.25" customHeight="1">
      <c r="A88" s="18" t="s">
        <v>236</v>
      </c>
      <c r="B88" s="63">
        <v>81800</v>
      </c>
      <c r="C88" s="18" t="s">
        <v>650</v>
      </c>
      <c r="D88" s="108">
        <v>0</v>
      </c>
    </row>
    <row r="89" spans="1:5" ht="20.25" customHeight="1">
      <c r="A89" s="18" t="s">
        <v>644</v>
      </c>
      <c r="B89" s="63"/>
      <c r="C89" s="18" t="s">
        <v>651</v>
      </c>
      <c r="D89" s="63"/>
    </row>
    <row r="90" spans="1:5" ht="20.25" customHeight="1">
      <c r="A90" s="18" t="s">
        <v>645</v>
      </c>
      <c r="B90" s="63"/>
      <c r="C90" s="18" t="s">
        <v>652</v>
      </c>
      <c r="D90" s="108"/>
    </row>
    <row r="91" spans="1:5" ht="20.25" customHeight="1">
      <c r="A91" s="18" t="s">
        <v>646</v>
      </c>
      <c r="B91" s="63"/>
      <c r="C91" s="19" t="s">
        <v>563</v>
      </c>
      <c r="D91" s="63">
        <v>60000</v>
      </c>
    </row>
    <row r="92" spans="1:5" ht="20.25" customHeight="1">
      <c r="A92" s="18"/>
      <c r="B92" s="63"/>
      <c r="C92" s="19" t="s">
        <v>418</v>
      </c>
      <c r="D92" s="63"/>
    </row>
    <row r="93" spans="1:5" ht="20.25" customHeight="1">
      <c r="A93" s="18" t="s">
        <v>540</v>
      </c>
      <c r="B93" s="63">
        <v>82334</v>
      </c>
      <c r="C93" s="19" t="s">
        <v>420</v>
      </c>
      <c r="D93" s="63"/>
    </row>
    <row r="94" spans="1:5" ht="20.25" customHeight="1">
      <c r="A94" s="18" t="s">
        <v>417</v>
      </c>
      <c r="B94" s="63"/>
      <c r="C94" s="19" t="s">
        <v>8</v>
      </c>
      <c r="D94" s="63">
        <v>56393</v>
      </c>
    </row>
    <row r="95" spans="1:5" ht="20.25" customHeight="1">
      <c r="A95" s="18" t="s">
        <v>419</v>
      </c>
      <c r="B95" s="63"/>
      <c r="C95" s="19" t="s">
        <v>74</v>
      </c>
      <c r="D95" s="63">
        <v>56393</v>
      </c>
      <c r="E95" s="26"/>
    </row>
    <row r="96" spans="1:5" ht="20.25" customHeight="1">
      <c r="A96" s="18"/>
      <c r="B96" s="63"/>
      <c r="C96" s="19" t="s">
        <v>69</v>
      </c>
      <c r="D96" s="63"/>
    </row>
    <row r="97" spans="1:5" ht="20.25" customHeight="1">
      <c r="A97" s="20" t="s">
        <v>75</v>
      </c>
      <c r="B97" s="63">
        <f>SUM(B5:B6,B76,B79:B81,B86,B93,B94)</f>
        <v>926557</v>
      </c>
      <c r="C97" s="20" t="s">
        <v>76</v>
      </c>
      <c r="D97" s="63">
        <f>SUM(D5:D6,D76,D79,D80,D86,D91:D92,D94)</f>
        <v>926557</v>
      </c>
      <c r="E97" s="55"/>
    </row>
  </sheetData>
  <mergeCells count="3">
    <mergeCell ref="A1:D1"/>
    <mergeCell ref="A2:D2"/>
    <mergeCell ref="A3:D3"/>
  </mergeCells>
  <phoneticPr fontId="2" type="noConversion"/>
  <printOptions horizontalCentered="1"/>
  <pageMargins left="0.51181102362204722" right="0.43307086614173229" top="0.43307086614173229" bottom="0.43307086614173229" header="0.27559055118110237" footer="0.15748031496062992"/>
  <pageSetup paperSize="9" firstPageNumber="6" fitToHeight="0" orientation="landscape" useFirstPageNumber="1" r:id="rId1"/>
  <headerFooter alignWithMargins="0">
    <oddFooter>&amp;C‐ 8 ‐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6"/>
  <sheetViews>
    <sheetView showGridLines="0" showZeros="0" view="pageLayout" topLeftCell="A87" zoomScaleNormal="100" workbookViewId="0">
      <selection activeCell="C94" sqref="C94"/>
    </sheetView>
  </sheetViews>
  <sheetFormatPr defaultColWidth="9.125" defaultRowHeight="14.25"/>
  <cols>
    <col min="1" max="1" width="44.125" style="11" customWidth="1"/>
    <col min="2" max="2" width="14" style="11" customWidth="1"/>
    <col min="3" max="3" width="44.125" style="11" customWidth="1"/>
    <col min="4" max="4" width="13" style="11" customWidth="1"/>
    <col min="5" max="5" width="9.125" style="11"/>
    <col min="6" max="6" width="10.5" style="11" bestFit="1" customWidth="1"/>
    <col min="7" max="16384" width="9.125" style="11"/>
  </cols>
  <sheetData>
    <row r="1" spans="1:6" ht="27">
      <c r="A1" s="242" t="s">
        <v>935</v>
      </c>
      <c r="B1" s="242"/>
      <c r="C1" s="242"/>
      <c r="D1" s="242"/>
    </row>
    <row r="2" spans="1:6">
      <c r="A2" s="243" t="s">
        <v>936</v>
      </c>
      <c r="B2" s="244"/>
      <c r="C2" s="244"/>
      <c r="D2" s="244"/>
    </row>
    <row r="3" spans="1:6">
      <c r="A3" s="244" t="s">
        <v>174</v>
      </c>
      <c r="B3" s="244"/>
      <c r="C3" s="244"/>
      <c r="D3" s="244"/>
    </row>
    <row r="4" spans="1:6" ht="20.25" customHeight="1">
      <c r="A4" s="12" t="s">
        <v>0</v>
      </c>
      <c r="B4" s="12" t="s">
        <v>175</v>
      </c>
      <c r="C4" s="12" t="s">
        <v>0</v>
      </c>
      <c r="D4" s="12" t="s">
        <v>175</v>
      </c>
    </row>
    <row r="5" spans="1:6" ht="20.25" customHeight="1">
      <c r="A5" s="18" t="s">
        <v>234</v>
      </c>
      <c r="B5" s="63">
        <f>'02'!F30</f>
        <v>45254</v>
      </c>
      <c r="C5" s="18" t="s">
        <v>237</v>
      </c>
      <c r="D5" s="63">
        <f>'03'!H28</f>
        <v>62418</v>
      </c>
    </row>
    <row r="6" spans="1:6" ht="20.25" customHeight="1">
      <c r="A6" s="18" t="s">
        <v>4</v>
      </c>
      <c r="B6" s="63">
        <f>SUM(B7,B14,B54)</f>
        <v>25605</v>
      </c>
      <c r="C6" s="19" t="s">
        <v>176</v>
      </c>
      <c r="D6" s="63">
        <f>SUM(D7,D14,D54)</f>
        <v>0</v>
      </c>
    </row>
    <row r="7" spans="1:6" ht="20.25" customHeight="1">
      <c r="A7" s="18" t="s">
        <v>68</v>
      </c>
      <c r="B7" s="63">
        <f>SUM(B8:B13)</f>
        <v>200</v>
      </c>
      <c r="C7" s="19" t="s">
        <v>177</v>
      </c>
      <c r="D7" s="63"/>
    </row>
    <row r="8" spans="1:6" ht="20.25" customHeight="1">
      <c r="A8" s="18" t="s">
        <v>70</v>
      </c>
      <c r="B8" s="63"/>
      <c r="C8" s="19" t="s">
        <v>178</v>
      </c>
      <c r="D8" s="63"/>
    </row>
    <row r="9" spans="1:6" ht="20.25" hidden="1" customHeight="1">
      <c r="A9" s="18" t="s">
        <v>399</v>
      </c>
      <c r="B9" s="63"/>
      <c r="C9" s="19" t="s">
        <v>400</v>
      </c>
      <c r="D9" s="63"/>
    </row>
    <row r="10" spans="1:6" ht="20.25" customHeight="1">
      <c r="A10" s="18" t="s">
        <v>401</v>
      </c>
      <c r="B10" s="63"/>
      <c r="C10" s="19" t="s">
        <v>402</v>
      </c>
      <c r="D10" s="63"/>
    </row>
    <row r="11" spans="1:6" ht="20.25" customHeight="1">
      <c r="A11" s="18" t="s">
        <v>403</v>
      </c>
      <c r="B11" s="63"/>
      <c r="C11" s="19" t="s">
        <v>404</v>
      </c>
      <c r="D11" s="63"/>
    </row>
    <row r="12" spans="1:6" ht="20.25" customHeight="1">
      <c r="A12" s="25" t="s">
        <v>405</v>
      </c>
      <c r="B12" s="63">
        <v>200</v>
      </c>
      <c r="C12" s="19" t="s">
        <v>406</v>
      </c>
      <c r="D12" s="63"/>
    </row>
    <row r="13" spans="1:6" ht="20.25" customHeight="1">
      <c r="A13" s="65" t="s">
        <v>937</v>
      </c>
      <c r="B13" s="63"/>
      <c r="C13" s="66" t="s">
        <v>938</v>
      </c>
      <c r="D13" s="63"/>
    </row>
    <row r="14" spans="1:6" ht="20.25" customHeight="1">
      <c r="A14" s="25" t="s">
        <v>71</v>
      </c>
      <c r="B14" s="63">
        <f>SUM(B15:B53)</f>
        <v>21921</v>
      </c>
      <c r="C14" s="19" t="s">
        <v>179</v>
      </c>
      <c r="D14" s="63">
        <f>SUM(D15:D53)</f>
        <v>0</v>
      </c>
    </row>
    <row r="15" spans="1:6" ht="20.25" customHeight="1">
      <c r="A15" s="25" t="s">
        <v>201</v>
      </c>
      <c r="B15" s="63">
        <v>234</v>
      </c>
      <c r="C15" s="19" t="s">
        <v>180</v>
      </c>
      <c r="D15" s="63"/>
      <c r="F15" s="116"/>
    </row>
    <row r="16" spans="1:6" ht="20.25" customHeight="1">
      <c r="A16" s="25" t="s">
        <v>202</v>
      </c>
      <c r="B16" s="63">
        <v>18</v>
      </c>
      <c r="C16" s="19" t="s">
        <v>181</v>
      </c>
      <c r="D16" s="63"/>
    </row>
    <row r="17" spans="1:4" ht="20.25" customHeight="1">
      <c r="A17" s="25" t="s">
        <v>203</v>
      </c>
      <c r="B17" s="63"/>
      <c r="C17" s="19" t="s">
        <v>182</v>
      </c>
      <c r="D17" s="63"/>
    </row>
    <row r="18" spans="1:4" ht="20.25" customHeight="1">
      <c r="A18" s="25" t="s">
        <v>204</v>
      </c>
      <c r="B18" s="63">
        <v>37</v>
      </c>
      <c r="C18" s="19" t="s">
        <v>183</v>
      </c>
      <c r="D18" s="63"/>
    </row>
    <row r="19" spans="1:4" ht="20.25" hidden="1" customHeight="1">
      <c r="A19" s="25" t="s">
        <v>205</v>
      </c>
      <c r="B19" s="63"/>
      <c r="C19" s="19" t="s">
        <v>198</v>
      </c>
      <c r="D19" s="63"/>
    </row>
    <row r="20" spans="1:4" ht="20.25" hidden="1" customHeight="1">
      <c r="A20" s="25" t="s">
        <v>206</v>
      </c>
      <c r="B20" s="63"/>
      <c r="C20" s="19" t="s">
        <v>184</v>
      </c>
      <c r="D20" s="63"/>
    </row>
    <row r="21" spans="1:4" ht="20.25" hidden="1" customHeight="1">
      <c r="A21" s="25" t="s">
        <v>207</v>
      </c>
      <c r="B21" s="63"/>
      <c r="C21" s="19" t="s">
        <v>194</v>
      </c>
      <c r="D21" s="63"/>
    </row>
    <row r="22" spans="1:4" ht="20.25" hidden="1" customHeight="1">
      <c r="A22" s="25" t="s">
        <v>407</v>
      </c>
      <c r="B22" s="63"/>
      <c r="C22" s="19" t="s">
        <v>408</v>
      </c>
      <c r="D22" s="63"/>
    </row>
    <row r="23" spans="1:4" ht="20.25" hidden="1" customHeight="1">
      <c r="A23" s="25" t="s">
        <v>409</v>
      </c>
      <c r="B23" s="63"/>
      <c r="C23" s="19" t="s">
        <v>410</v>
      </c>
      <c r="D23" s="63"/>
    </row>
    <row r="24" spans="1:4" ht="20.25" customHeight="1">
      <c r="A24" s="25" t="s">
        <v>411</v>
      </c>
      <c r="B24" s="63"/>
      <c r="C24" s="18" t="s">
        <v>939</v>
      </c>
      <c r="D24" s="63"/>
    </row>
    <row r="25" spans="1:4" ht="20.25" customHeight="1">
      <c r="A25" s="25" t="s">
        <v>208</v>
      </c>
      <c r="B25" s="63"/>
      <c r="C25" s="19" t="s">
        <v>238</v>
      </c>
      <c r="D25" s="63"/>
    </row>
    <row r="26" spans="1:4" ht="20.25" customHeight="1">
      <c r="A26" s="25" t="s">
        <v>209</v>
      </c>
      <c r="B26" s="63"/>
      <c r="C26" s="19" t="s">
        <v>185</v>
      </c>
      <c r="D26" s="63"/>
    </row>
    <row r="27" spans="1:4" ht="20.25" customHeight="1">
      <c r="A27" s="25" t="s">
        <v>210</v>
      </c>
      <c r="B27" s="63"/>
      <c r="C27" s="19" t="s">
        <v>186</v>
      </c>
      <c r="D27" s="63"/>
    </row>
    <row r="28" spans="1:4" ht="20.25" customHeight="1">
      <c r="A28" s="25" t="s">
        <v>211</v>
      </c>
      <c r="B28" s="63">
        <v>70</v>
      </c>
      <c r="C28" s="19" t="s">
        <v>199</v>
      </c>
      <c r="D28" s="63"/>
    </row>
    <row r="29" spans="1:4" ht="20.25" customHeight="1">
      <c r="A29" s="25" t="s">
        <v>412</v>
      </c>
      <c r="B29" s="63">
        <v>15000</v>
      </c>
      <c r="C29" s="19" t="s">
        <v>413</v>
      </c>
      <c r="D29" s="63"/>
    </row>
    <row r="30" spans="1:4" ht="20.25" customHeight="1">
      <c r="A30" s="18" t="s">
        <v>940</v>
      </c>
      <c r="B30" s="63">
        <v>75</v>
      </c>
      <c r="C30" s="19" t="s">
        <v>941</v>
      </c>
      <c r="D30" s="63"/>
    </row>
    <row r="31" spans="1:4" ht="20.25" customHeight="1">
      <c r="A31" s="25" t="s">
        <v>414</v>
      </c>
      <c r="B31" s="63"/>
      <c r="C31" s="19" t="s">
        <v>415</v>
      </c>
      <c r="D31" s="63"/>
    </row>
    <row r="32" spans="1:4" ht="20.25" customHeight="1">
      <c r="A32" s="25" t="s">
        <v>519</v>
      </c>
      <c r="B32" s="63">
        <v>7</v>
      </c>
      <c r="C32" s="19" t="s">
        <v>543</v>
      </c>
      <c r="D32" s="63"/>
    </row>
    <row r="33" spans="1:4" ht="20.25" customHeight="1">
      <c r="A33" s="25" t="s">
        <v>520</v>
      </c>
      <c r="B33" s="63"/>
      <c r="C33" s="19" t="s">
        <v>544</v>
      </c>
      <c r="D33" s="63"/>
    </row>
    <row r="34" spans="1:4" ht="20.25" customHeight="1">
      <c r="A34" s="25" t="s">
        <v>521</v>
      </c>
      <c r="B34" s="63"/>
      <c r="C34" s="19" t="s">
        <v>545</v>
      </c>
      <c r="D34" s="63"/>
    </row>
    <row r="35" spans="1:4" ht="20.25" customHeight="1">
      <c r="A35" s="25" t="s">
        <v>522</v>
      </c>
      <c r="B35" s="63"/>
      <c r="C35" s="19" t="s">
        <v>546</v>
      </c>
      <c r="D35" s="63"/>
    </row>
    <row r="36" spans="1:4" ht="20.25" customHeight="1">
      <c r="A36" s="25" t="s">
        <v>523</v>
      </c>
      <c r="B36" s="63"/>
      <c r="C36" s="19" t="s">
        <v>547</v>
      </c>
      <c r="D36" s="63"/>
    </row>
    <row r="37" spans="1:4" ht="20.25" customHeight="1">
      <c r="A37" s="25" t="s">
        <v>524</v>
      </c>
      <c r="B37" s="63">
        <v>25</v>
      </c>
      <c r="C37" s="19" t="s">
        <v>548</v>
      </c>
      <c r="D37" s="63"/>
    </row>
    <row r="38" spans="1:4" ht="20.25" customHeight="1">
      <c r="A38" s="25" t="s">
        <v>525</v>
      </c>
      <c r="B38" s="63">
        <v>350</v>
      </c>
      <c r="C38" s="19" t="s">
        <v>549</v>
      </c>
      <c r="D38" s="63"/>
    </row>
    <row r="39" spans="1:4" ht="20.25" customHeight="1">
      <c r="A39" s="25" t="s">
        <v>526</v>
      </c>
      <c r="B39" s="63">
        <v>100</v>
      </c>
      <c r="C39" s="19" t="s">
        <v>550</v>
      </c>
      <c r="D39" s="63"/>
    </row>
    <row r="40" spans="1:4" ht="20.25" customHeight="1">
      <c r="A40" s="18" t="s">
        <v>942</v>
      </c>
      <c r="B40" s="63"/>
      <c r="C40" s="19" t="s">
        <v>943</v>
      </c>
      <c r="D40" s="63"/>
    </row>
    <row r="41" spans="1:4" ht="20.25" customHeight="1">
      <c r="A41" s="25" t="s">
        <v>527</v>
      </c>
      <c r="B41" s="63">
        <v>400</v>
      </c>
      <c r="C41" s="19" t="s">
        <v>551</v>
      </c>
      <c r="D41" s="63"/>
    </row>
    <row r="42" spans="1:4" ht="20.25" customHeight="1">
      <c r="A42" s="25" t="s">
        <v>528</v>
      </c>
      <c r="B42" s="63"/>
      <c r="C42" s="19" t="s">
        <v>552</v>
      </c>
      <c r="D42" s="63"/>
    </row>
    <row r="43" spans="1:4" ht="20.25" customHeight="1">
      <c r="A43" s="25" t="s">
        <v>529</v>
      </c>
      <c r="B43" s="63">
        <v>5530</v>
      </c>
      <c r="C43" s="19" t="s">
        <v>553</v>
      </c>
      <c r="D43" s="63"/>
    </row>
    <row r="44" spans="1:4" ht="20.25" customHeight="1">
      <c r="A44" s="25" t="s">
        <v>530</v>
      </c>
      <c r="B44" s="63"/>
      <c r="C44" s="19" t="s">
        <v>554</v>
      </c>
      <c r="D44" s="63"/>
    </row>
    <row r="45" spans="1:4" ht="20.25" customHeight="1">
      <c r="A45" s="25" t="s">
        <v>531</v>
      </c>
      <c r="B45" s="63">
        <v>72</v>
      </c>
      <c r="C45" s="19" t="s">
        <v>555</v>
      </c>
      <c r="D45" s="63"/>
    </row>
    <row r="46" spans="1:4" ht="20.25" customHeight="1">
      <c r="A46" s="25" t="s">
        <v>532</v>
      </c>
      <c r="B46" s="63"/>
      <c r="C46" s="19" t="s">
        <v>556</v>
      </c>
      <c r="D46" s="63"/>
    </row>
    <row r="47" spans="1:4" ht="20.25" customHeight="1">
      <c r="A47" s="25" t="s">
        <v>533</v>
      </c>
      <c r="B47" s="63"/>
      <c r="C47" s="19" t="s">
        <v>557</v>
      </c>
      <c r="D47" s="63"/>
    </row>
    <row r="48" spans="1:4" ht="20.25" hidden="1" customHeight="1">
      <c r="A48" s="25" t="s">
        <v>534</v>
      </c>
      <c r="B48" s="63"/>
      <c r="C48" s="19" t="s">
        <v>558</v>
      </c>
      <c r="D48" s="63"/>
    </row>
    <row r="49" spans="1:4" ht="20.25" hidden="1" customHeight="1">
      <c r="A49" s="25" t="s">
        <v>535</v>
      </c>
      <c r="B49" s="63"/>
      <c r="C49" s="19" t="s">
        <v>559</v>
      </c>
      <c r="D49" s="63"/>
    </row>
    <row r="50" spans="1:4" ht="20.25" hidden="1" customHeight="1">
      <c r="A50" s="18" t="s">
        <v>944</v>
      </c>
      <c r="B50" s="63"/>
      <c r="C50" s="19" t="s">
        <v>560</v>
      </c>
      <c r="D50" s="63"/>
    </row>
    <row r="51" spans="1:4" ht="20.25" customHeight="1">
      <c r="A51" s="18" t="s">
        <v>945</v>
      </c>
      <c r="B51" s="63"/>
      <c r="C51" s="18" t="s">
        <v>946</v>
      </c>
      <c r="D51" s="63"/>
    </row>
    <row r="52" spans="1:4" ht="20.25" customHeight="1">
      <c r="A52" s="25" t="s">
        <v>536</v>
      </c>
      <c r="B52" s="63">
        <v>3</v>
      </c>
      <c r="C52" s="19" t="s">
        <v>561</v>
      </c>
      <c r="D52" s="63"/>
    </row>
    <row r="53" spans="1:4" ht="20.25" customHeight="1">
      <c r="A53" s="25" t="s">
        <v>212</v>
      </c>
      <c r="B53" s="63"/>
      <c r="C53" s="19" t="s">
        <v>187</v>
      </c>
      <c r="D53" s="63"/>
    </row>
    <row r="54" spans="1:4" ht="20.25" customHeight="1">
      <c r="A54" s="25" t="s">
        <v>72</v>
      </c>
      <c r="B54" s="63">
        <f>SUM(B55:B74)</f>
        <v>3484</v>
      </c>
      <c r="C54" s="19" t="s">
        <v>188</v>
      </c>
      <c r="D54" s="63"/>
    </row>
    <row r="55" spans="1:4" ht="20.25" customHeight="1">
      <c r="A55" s="25" t="s">
        <v>421</v>
      </c>
      <c r="B55" s="63"/>
      <c r="C55" s="19" t="s">
        <v>421</v>
      </c>
      <c r="D55" s="63"/>
    </row>
    <row r="56" spans="1:4" ht="20.25" customHeight="1">
      <c r="A56" s="25" t="s">
        <v>422</v>
      </c>
      <c r="B56" s="63"/>
      <c r="C56" s="19" t="s">
        <v>422</v>
      </c>
      <c r="D56" s="63"/>
    </row>
    <row r="57" spans="1:4" ht="20.25" customHeight="1">
      <c r="A57" s="25" t="s">
        <v>423</v>
      </c>
      <c r="B57" s="63"/>
      <c r="C57" s="19" t="s">
        <v>423</v>
      </c>
      <c r="D57" s="63"/>
    </row>
    <row r="58" spans="1:4" ht="20.25" customHeight="1">
      <c r="A58" s="25" t="s">
        <v>424</v>
      </c>
      <c r="B58" s="63"/>
      <c r="C58" s="19" t="s">
        <v>424</v>
      </c>
      <c r="D58" s="63"/>
    </row>
    <row r="59" spans="1:4" ht="20.25" customHeight="1">
      <c r="A59" s="25" t="s">
        <v>425</v>
      </c>
      <c r="B59" s="63"/>
      <c r="C59" s="19" t="s">
        <v>425</v>
      </c>
      <c r="D59" s="63"/>
    </row>
    <row r="60" spans="1:4" ht="20.25" customHeight="1">
      <c r="A60" s="25" t="s">
        <v>426</v>
      </c>
      <c r="B60" s="63">
        <v>63</v>
      </c>
      <c r="C60" s="19" t="s">
        <v>426</v>
      </c>
      <c r="D60" s="63"/>
    </row>
    <row r="61" spans="1:4" ht="20.25" customHeight="1">
      <c r="A61" s="18" t="s">
        <v>947</v>
      </c>
      <c r="B61" s="63"/>
      <c r="C61" s="19" t="s">
        <v>947</v>
      </c>
      <c r="D61" s="63"/>
    </row>
    <row r="62" spans="1:4" ht="20.25" customHeight="1">
      <c r="A62" s="25" t="s">
        <v>427</v>
      </c>
      <c r="B62" s="63">
        <v>6</v>
      </c>
      <c r="C62" s="19" t="s">
        <v>427</v>
      </c>
      <c r="D62" s="63"/>
    </row>
    <row r="63" spans="1:4" ht="20.25" customHeight="1">
      <c r="A63" s="18" t="s">
        <v>948</v>
      </c>
      <c r="B63" s="63"/>
      <c r="C63" s="19" t="s">
        <v>949</v>
      </c>
      <c r="D63" s="63"/>
    </row>
    <row r="64" spans="1:4" ht="20.25" customHeight="1">
      <c r="A64" s="25" t="s">
        <v>428</v>
      </c>
      <c r="B64" s="63">
        <v>55</v>
      </c>
      <c r="C64" s="19" t="s">
        <v>428</v>
      </c>
      <c r="D64" s="63"/>
    </row>
    <row r="65" spans="1:4" ht="20.25" customHeight="1">
      <c r="A65" s="25" t="s">
        <v>429</v>
      </c>
      <c r="B65" s="63"/>
      <c r="C65" s="19" t="s">
        <v>429</v>
      </c>
      <c r="D65" s="63"/>
    </row>
    <row r="66" spans="1:4" ht="20.25" customHeight="1">
      <c r="A66" s="25" t="s">
        <v>430</v>
      </c>
      <c r="B66" s="63">
        <v>1458</v>
      </c>
      <c r="C66" s="19" t="s">
        <v>430</v>
      </c>
      <c r="D66" s="63"/>
    </row>
    <row r="67" spans="1:4" ht="20.25" customHeight="1">
      <c r="A67" s="25" t="s">
        <v>431</v>
      </c>
      <c r="B67" s="63"/>
      <c r="C67" s="19" t="s">
        <v>431</v>
      </c>
      <c r="D67" s="63"/>
    </row>
    <row r="68" spans="1:4" ht="20.25" customHeight="1">
      <c r="A68" s="25" t="s">
        <v>432</v>
      </c>
      <c r="B68" s="63">
        <v>258</v>
      </c>
      <c r="C68" s="19" t="s">
        <v>432</v>
      </c>
      <c r="D68" s="63"/>
    </row>
    <row r="69" spans="1:4" ht="20.25" customHeight="1">
      <c r="A69" s="25" t="s">
        <v>433</v>
      </c>
      <c r="B69" s="63">
        <v>1381</v>
      </c>
      <c r="C69" s="19" t="s">
        <v>433</v>
      </c>
      <c r="D69" s="63"/>
    </row>
    <row r="70" spans="1:4" ht="20.25" customHeight="1">
      <c r="A70" s="25" t="s">
        <v>434</v>
      </c>
      <c r="B70" s="63">
        <v>3</v>
      </c>
      <c r="C70" s="19" t="s">
        <v>434</v>
      </c>
      <c r="D70" s="63"/>
    </row>
    <row r="71" spans="1:4" ht="20.25" customHeight="1">
      <c r="A71" s="18" t="s">
        <v>950</v>
      </c>
      <c r="B71" s="63"/>
      <c r="C71" s="19" t="s">
        <v>950</v>
      </c>
      <c r="D71" s="63"/>
    </row>
    <row r="72" spans="1:4" ht="20.25" customHeight="1">
      <c r="A72" s="25" t="s">
        <v>435</v>
      </c>
      <c r="B72" s="63"/>
      <c r="C72" s="19" t="s">
        <v>435</v>
      </c>
      <c r="D72" s="63"/>
    </row>
    <row r="73" spans="1:4" ht="20.25" customHeight="1">
      <c r="A73" s="25" t="s">
        <v>436</v>
      </c>
      <c r="B73" s="63"/>
      <c r="C73" s="19" t="s">
        <v>436</v>
      </c>
      <c r="D73" s="63"/>
    </row>
    <row r="74" spans="1:4" ht="20.25" customHeight="1">
      <c r="A74" s="25" t="s">
        <v>389</v>
      </c>
      <c r="B74" s="63">
        <v>260</v>
      </c>
      <c r="C74" s="19" t="s">
        <v>437</v>
      </c>
      <c r="D74" s="63"/>
    </row>
    <row r="75" spans="1:4" ht="20.25" customHeight="1">
      <c r="A75" s="25" t="s">
        <v>189</v>
      </c>
      <c r="B75" s="63"/>
      <c r="C75" s="19" t="s">
        <v>5</v>
      </c>
      <c r="D75" s="63">
        <f>SUM(D76:D77)</f>
        <v>1295</v>
      </c>
    </row>
    <row r="76" spans="1:4" ht="20.25" customHeight="1">
      <c r="A76" s="25" t="s">
        <v>190</v>
      </c>
      <c r="B76" s="63"/>
      <c r="C76" s="19" t="s">
        <v>416</v>
      </c>
      <c r="D76" s="63">
        <v>1295</v>
      </c>
    </row>
    <row r="77" spans="1:4" ht="20.25" customHeight="1">
      <c r="A77" s="25" t="s">
        <v>191</v>
      </c>
      <c r="B77" s="63"/>
      <c r="C77" s="19" t="s">
        <v>192</v>
      </c>
      <c r="D77" s="63"/>
    </row>
    <row r="78" spans="1:4" ht="20.25" customHeight="1">
      <c r="A78" s="18" t="s">
        <v>6</v>
      </c>
      <c r="B78" s="63">
        <v>3016</v>
      </c>
      <c r="C78" s="19" t="s">
        <v>7</v>
      </c>
      <c r="D78" s="63"/>
    </row>
    <row r="79" spans="1:4" ht="20.25" customHeight="1">
      <c r="A79" s="108"/>
      <c r="B79" s="108"/>
      <c r="C79" s="19" t="s">
        <v>239</v>
      </c>
      <c r="D79" s="63">
        <f>D80</f>
        <v>21313</v>
      </c>
    </row>
    <row r="80" spans="1:4" ht="20.25" customHeight="1">
      <c r="A80" s="18" t="s">
        <v>193</v>
      </c>
      <c r="B80" s="63">
        <f>SUM(B81:B83)</f>
        <v>397</v>
      </c>
      <c r="C80" s="19" t="s">
        <v>278</v>
      </c>
      <c r="D80" s="63">
        <f>SUM(D81:D84)</f>
        <v>21313</v>
      </c>
    </row>
    <row r="81" spans="1:6" ht="20.25" customHeight="1">
      <c r="A81" s="65" t="s">
        <v>951</v>
      </c>
      <c r="B81" s="63">
        <v>317</v>
      </c>
      <c r="C81" s="19" t="s">
        <v>279</v>
      </c>
      <c r="D81" s="63">
        <v>21286</v>
      </c>
    </row>
    <row r="82" spans="1:6" ht="20.25" customHeight="1">
      <c r="A82" s="65" t="s">
        <v>952</v>
      </c>
      <c r="B82" s="63">
        <v>80</v>
      </c>
      <c r="C82" s="19" t="s">
        <v>280</v>
      </c>
      <c r="D82" s="63"/>
    </row>
    <row r="83" spans="1:6" ht="20.25" customHeight="1">
      <c r="A83" s="65" t="s">
        <v>953</v>
      </c>
      <c r="B83" s="63"/>
      <c r="C83" s="19" t="s">
        <v>281</v>
      </c>
      <c r="D83" s="63">
        <v>27</v>
      </c>
    </row>
    <row r="84" spans="1:6" ht="20.25" customHeight="1">
      <c r="A84" s="65"/>
      <c r="B84" s="63"/>
      <c r="C84" s="19" t="s">
        <v>282</v>
      </c>
      <c r="D84" s="63"/>
    </row>
    <row r="85" spans="1:6" ht="20.25" customHeight="1">
      <c r="A85" s="18" t="s">
        <v>954</v>
      </c>
      <c r="B85" s="63">
        <f>SUM(B86)</f>
        <v>10800</v>
      </c>
      <c r="C85" s="19" t="s">
        <v>251</v>
      </c>
      <c r="D85" s="63">
        <f>SUM(D86:D89)</f>
        <v>0</v>
      </c>
    </row>
    <row r="86" spans="1:6" ht="20.25" customHeight="1">
      <c r="A86" s="18" t="s">
        <v>955</v>
      </c>
      <c r="B86" s="63">
        <f>SUM(B87:B90)</f>
        <v>10800</v>
      </c>
      <c r="C86" s="19" t="s">
        <v>956</v>
      </c>
      <c r="D86" s="63"/>
    </row>
    <row r="87" spans="1:6" ht="20.25" customHeight="1">
      <c r="A87" s="18" t="s">
        <v>236</v>
      </c>
      <c r="B87" s="63">
        <v>10800</v>
      </c>
      <c r="C87" s="18" t="s">
        <v>957</v>
      </c>
      <c r="D87" s="108"/>
    </row>
    <row r="88" spans="1:6" ht="20.25" customHeight="1">
      <c r="A88" s="18" t="s">
        <v>958</v>
      </c>
      <c r="B88" s="63"/>
      <c r="C88" s="18" t="s">
        <v>959</v>
      </c>
      <c r="D88" s="63"/>
    </row>
    <row r="89" spans="1:6" ht="20.25" customHeight="1">
      <c r="A89" s="18" t="s">
        <v>960</v>
      </c>
      <c r="B89" s="63"/>
      <c r="C89" s="18" t="s">
        <v>961</v>
      </c>
      <c r="D89" s="108"/>
    </row>
    <row r="90" spans="1:6" ht="20.25" customHeight="1">
      <c r="A90" s="18" t="s">
        <v>962</v>
      </c>
      <c r="B90" s="63"/>
      <c r="C90" s="19" t="s">
        <v>963</v>
      </c>
      <c r="D90" s="63">
        <v>317</v>
      </c>
    </row>
    <row r="91" spans="1:6" ht="20.25" customHeight="1">
      <c r="A91" s="18"/>
      <c r="B91" s="63"/>
      <c r="C91" s="19" t="s">
        <v>418</v>
      </c>
      <c r="D91" s="63"/>
    </row>
    <row r="92" spans="1:6" ht="20.25" customHeight="1">
      <c r="A92" s="18" t="s">
        <v>964</v>
      </c>
      <c r="B92" s="63">
        <v>3094</v>
      </c>
      <c r="C92" s="19" t="s">
        <v>420</v>
      </c>
      <c r="D92" s="63"/>
    </row>
    <row r="93" spans="1:6" ht="20.25" customHeight="1">
      <c r="A93" s="18" t="s">
        <v>417</v>
      </c>
      <c r="B93" s="63"/>
      <c r="C93" s="19" t="s">
        <v>8</v>
      </c>
      <c r="D93" s="63">
        <v>2823</v>
      </c>
    </row>
    <row r="94" spans="1:6" ht="20.25" customHeight="1">
      <c r="A94" s="18" t="s">
        <v>419</v>
      </c>
      <c r="B94" s="63"/>
      <c r="C94" s="19" t="s">
        <v>74</v>
      </c>
      <c r="D94" s="63">
        <v>2823</v>
      </c>
      <c r="F94" s="26"/>
    </row>
    <row r="95" spans="1:6" ht="20.25" customHeight="1">
      <c r="A95" s="18"/>
      <c r="B95" s="63"/>
      <c r="C95" s="19" t="s">
        <v>69</v>
      </c>
      <c r="D95" s="63"/>
    </row>
    <row r="96" spans="1:6" ht="20.25" customHeight="1">
      <c r="A96" s="20" t="s">
        <v>75</v>
      </c>
      <c r="B96" s="63">
        <f>SUM(B5:B6,B75,B78:B80,B85,B92,B93)</f>
        <v>88166</v>
      </c>
      <c r="C96" s="20" t="s">
        <v>76</v>
      </c>
      <c r="D96" s="63">
        <f>SUM(D5:D6,D75,D78,D79,D85,D90:D91,D93)</f>
        <v>88166</v>
      </c>
      <c r="F96" s="55"/>
    </row>
  </sheetData>
  <mergeCells count="3">
    <mergeCell ref="A1:D1"/>
    <mergeCell ref="A2:D2"/>
    <mergeCell ref="A3:D3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&amp;C‐ 12 ‐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6"/>
  <sheetViews>
    <sheetView view="pageLayout" topLeftCell="A81" zoomScaleNormal="100" workbookViewId="0">
      <selection activeCell="C70" sqref="C70"/>
    </sheetView>
  </sheetViews>
  <sheetFormatPr defaultColWidth="9.125" defaultRowHeight="14.25"/>
  <cols>
    <col min="1" max="1" width="44.125" style="11" customWidth="1"/>
    <col min="2" max="2" width="14" style="11" customWidth="1"/>
    <col min="3" max="3" width="44.125" style="11" customWidth="1"/>
    <col min="4" max="4" width="13" style="11" customWidth="1"/>
    <col min="5" max="16384" width="9.125" style="11"/>
  </cols>
  <sheetData>
    <row r="1" spans="1:4" ht="27">
      <c r="A1" s="242" t="s">
        <v>823</v>
      </c>
      <c r="B1" s="242"/>
      <c r="C1" s="242"/>
      <c r="D1" s="242"/>
    </row>
    <row r="2" spans="1:4">
      <c r="A2" s="243" t="s">
        <v>826</v>
      </c>
      <c r="B2" s="244"/>
      <c r="C2" s="244"/>
      <c r="D2" s="244"/>
    </row>
    <row r="3" spans="1:4">
      <c r="A3" s="244" t="s">
        <v>174</v>
      </c>
      <c r="B3" s="244"/>
      <c r="C3" s="244"/>
      <c r="D3" s="244"/>
    </row>
    <row r="4" spans="1:4" ht="20.100000000000001" customHeight="1">
      <c r="A4" s="12" t="s">
        <v>0</v>
      </c>
      <c r="B4" s="12" t="s">
        <v>175</v>
      </c>
      <c r="C4" s="12" t="s">
        <v>0</v>
      </c>
      <c r="D4" s="12" t="s">
        <v>175</v>
      </c>
    </row>
    <row r="5" spans="1:4" ht="20.100000000000001" customHeight="1">
      <c r="A5" s="18" t="s">
        <v>234</v>
      </c>
      <c r="B5" s="63">
        <f>'01'!P31</f>
        <v>435865</v>
      </c>
      <c r="C5" s="18" t="s">
        <v>237</v>
      </c>
      <c r="D5" s="63">
        <f>'01'!AD31</f>
        <v>122331</v>
      </c>
    </row>
    <row r="6" spans="1:4" ht="20.100000000000001" customHeight="1">
      <c r="A6" s="18" t="s">
        <v>4</v>
      </c>
      <c r="B6" s="63">
        <f>SUM(B7,B14,B54)</f>
        <v>16870</v>
      </c>
      <c r="C6" s="19" t="s">
        <v>176</v>
      </c>
      <c r="D6" s="63">
        <f>SUM(D7,D14,D54)</f>
        <v>0</v>
      </c>
    </row>
    <row r="7" spans="1:4" ht="20.100000000000001" customHeight="1">
      <c r="A7" s="18" t="s">
        <v>68</v>
      </c>
      <c r="B7" s="63">
        <f>SUM(B8:B13)</f>
        <v>0</v>
      </c>
      <c r="C7" s="19" t="s">
        <v>177</v>
      </c>
      <c r="D7" s="63"/>
    </row>
    <row r="8" spans="1:4" ht="20.100000000000001" customHeight="1">
      <c r="A8" s="18" t="s">
        <v>70</v>
      </c>
      <c r="B8" s="63"/>
      <c r="C8" s="19" t="s">
        <v>178</v>
      </c>
      <c r="D8" s="63"/>
    </row>
    <row r="9" spans="1:4" ht="20.100000000000001" hidden="1" customHeight="1">
      <c r="A9" s="18" t="s">
        <v>399</v>
      </c>
      <c r="B9" s="63"/>
      <c r="C9" s="19" t="s">
        <v>400</v>
      </c>
      <c r="D9" s="63"/>
    </row>
    <row r="10" spans="1:4" ht="20.100000000000001" customHeight="1">
      <c r="A10" s="18" t="s">
        <v>401</v>
      </c>
      <c r="B10" s="63"/>
      <c r="C10" s="19" t="s">
        <v>402</v>
      </c>
      <c r="D10" s="63"/>
    </row>
    <row r="11" spans="1:4" ht="20.100000000000001" customHeight="1">
      <c r="A11" s="18" t="s">
        <v>403</v>
      </c>
      <c r="B11" s="63"/>
      <c r="C11" s="19" t="s">
        <v>404</v>
      </c>
      <c r="D11" s="63"/>
    </row>
    <row r="12" spans="1:4" ht="20.100000000000001" hidden="1" customHeight="1">
      <c r="A12" s="25" t="s">
        <v>405</v>
      </c>
      <c r="B12" s="63"/>
      <c r="C12" s="19" t="s">
        <v>406</v>
      </c>
      <c r="D12" s="63"/>
    </row>
    <row r="13" spans="1:4" ht="20.100000000000001" customHeight="1">
      <c r="A13" s="65" t="s">
        <v>451</v>
      </c>
      <c r="B13" s="63"/>
      <c r="C13" s="66" t="s">
        <v>450</v>
      </c>
      <c r="D13" s="63"/>
    </row>
    <row r="14" spans="1:4" ht="20.100000000000001" customHeight="1">
      <c r="A14" s="25" t="s">
        <v>71</v>
      </c>
      <c r="B14" s="63">
        <f>SUM(B15:B53)</f>
        <v>6053</v>
      </c>
      <c r="C14" s="19" t="s">
        <v>179</v>
      </c>
      <c r="D14" s="63">
        <f>SUM(D15:D53)</f>
        <v>0</v>
      </c>
    </row>
    <row r="15" spans="1:4" ht="20.100000000000001" customHeight="1">
      <c r="A15" s="25" t="s">
        <v>201</v>
      </c>
      <c r="B15" s="63">
        <v>19</v>
      </c>
      <c r="C15" s="19" t="s">
        <v>180</v>
      </c>
      <c r="D15" s="63"/>
    </row>
    <row r="16" spans="1:4" ht="20.100000000000001" customHeight="1">
      <c r="A16" s="25" t="s">
        <v>202</v>
      </c>
      <c r="B16" s="63"/>
      <c r="C16" s="19" t="s">
        <v>181</v>
      </c>
      <c r="D16" s="63"/>
    </row>
    <row r="17" spans="1:4" ht="20.100000000000001" customHeight="1">
      <c r="A17" s="25" t="s">
        <v>203</v>
      </c>
      <c r="B17" s="63"/>
      <c r="C17" s="19" t="s">
        <v>182</v>
      </c>
      <c r="D17" s="63"/>
    </row>
    <row r="18" spans="1:4" ht="20.100000000000001" customHeight="1">
      <c r="A18" s="25" t="s">
        <v>204</v>
      </c>
      <c r="B18" s="63">
        <v>25</v>
      </c>
      <c r="C18" s="19" t="s">
        <v>183</v>
      </c>
      <c r="D18" s="63"/>
    </row>
    <row r="19" spans="1:4" ht="20.100000000000001" hidden="1" customHeight="1">
      <c r="A19" s="25" t="s">
        <v>205</v>
      </c>
      <c r="B19" s="63"/>
      <c r="C19" s="19" t="s">
        <v>198</v>
      </c>
      <c r="D19" s="63"/>
    </row>
    <row r="20" spans="1:4" ht="20.100000000000001" hidden="1" customHeight="1">
      <c r="A20" s="25" t="s">
        <v>206</v>
      </c>
      <c r="B20" s="63"/>
      <c r="C20" s="19" t="s">
        <v>184</v>
      </c>
      <c r="D20" s="63"/>
    </row>
    <row r="21" spans="1:4" ht="20.100000000000001" hidden="1" customHeight="1">
      <c r="A21" s="25" t="s">
        <v>207</v>
      </c>
      <c r="B21" s="63"/>
      <c r="C21" s="19" t="s">
        <v>194</v>
      </c>
      <c r="D21" s="63"/>
    </row>
    <row r="22" spans="1:4" ht="20.100000000000001" hidden="1" customHeight="1">
      <c r="A22" s="25" t="s">
        <v>407</v>
      </c>
      <c r="B22" s="63"/>
      <c r="C22" s="19" t="s">
        <v>408</v>
      </c>
      <c r="D22" s="63"/>
    </row>
    <row r="23" spans="1:4" ht="20.100000000000001" hidden="1" customHeight="1">
      <c r="A23" s="25" t="s">
        <v>409</v>
      </c>
      <c r="B23" s="63"/>
      <c r="C23" s="19" t="s">
        <v>410</v>
      </c>
      <c r="D23" s="63"/>
    </row>
    <row r="24" spans="1:4" ht="20.100000000000001" customHeight="1">
      <c r="A24" s="25" t="s">
        <v>411</v>
      </c>
      <c r="B24" s="63"/>
      <c r="C24" s="18" t="s">
        <v>541</v>
      </c>
      <c r="D24" s="63"/>
    </row>
    <row r="25" spans="1:4" ht="20.100000000000001" customHeight="1">
      <c r="A25" s="25" t="s">
        <v>208</v>
      </c>
      <c r="B25" s="63"/>
      <c r="C25" s="19" t="s">
        <v>238</v>
      </c>
      <c r="D25" s="63"/>
    </row>
    <row r="26" spans="1:4" ht="20.100000000000001" customHeight="1">
      <c r="A26" s="25" t="s">
        <v>209</v>
      </c>
      <c r="B26" s="63"/>
      <c r="C26" s="19" t="s">
        <v>185</v>
      </c>
      <c r="D26" s="63"/>
    </row>
    <row r="27" spans="1:4" ht="20.100000000000001" customHeight="1">
      <c r="A27" s="25" t="s">
        <v>210</v>
      </c>
      <c r="B27" s="63"/>
      <c r="C27" s="19" t="s">
        <v>186</v>
      </c>
      <c r="D27" s="63"/>
    </row>
    <row r="28" spans="1:4" ht="20.100000000000001" customHeight="1">
      <c r="A28" s="25" t="s">
        <v>211</v>
      </c>
      <c r="B28" s="63">
        <v>50</v>
      </c>
      <c r="C28" s="19" t="s">
        <v>199</v>
      </c>
      <c r="D28" s="63"/>
    </row>
    <row r="29" spans="1:4" ht="20.100000000000001" customHeight="1">
      <c r="A29" s="25" t="s">
        <v>412</v>
      </c>
      <c r="B29" s="63"/>
      <c r="C29" s="19" t="s">
        <v>413</v>
      </c>
      <c r="D29" s="63"/>
    </row>
    <row r="30" spans="1:4" ht="20.100000000000001" customHeight="1">
      <c r="A30" s="18" t="s">
        <v>518</v>
      </c>
      <c r="B30" s="63"/>
      <c r="C30" s="19" t="s">
        <v>542</v>
      </c>
      <c r="D30" s="63"/>
    </row>
    <row r="31" spans="1:4" ht="20.100000000000001" customHeight="1">
      <c r="A31" s="25" t="s">
        <v>414</v>
      </c>
      <c r="B31" s="63"/>
      <c r="C31" s="19" t="s">
        <v>415</v>
      </c>
      <c r="D31" s="63"/>
    </row>
    <row r="32" spans="1:4" ht="20.100000000000001" customHeight="1">
      <c r="A32" s="25" t="s">
        <v>519</v>
      </c>
      <c r="B32" s="63">
        <v>48</v>
      </c>
      <c r="C32" s="19" t="s">
        <v>543</v>
      </c>
      <c r="D32" s="63"/>
    </row>
    <row r="33" spans="1:4" ht="20.100000000000001" hidden="1" customHeight="1">
      <c r="A33" s="25" t="s">
        <v>520</v>
      </c>
      <c r="B33" s="63"/>
      <c r="C33" s="19" t="s">
        <v>544</v>
      </c>
      <c r="D33" s="63"/>
    </row>
    <row r="34" spans="1:4" ht="20.100000000000001" hidden="1" customHeight="1">
      <c r="A34" s="25" t="s">
        <v>521</v>
      </c>
      <c r="B34" s="63"/>
      <c r="C34" s="19" t="s">
        <v>545</v>
      </c>
      <c r="D34" s="63"/>
    </row>
    <row r="35" spans="1:4" ht="20.100000000000001" customHeight="1">
      <c r="A35" s="25" t="s">
        <v>522</v>
      </c>
      <c r="B35" s="63"/>
      <c r="C35" s="19" t="s">
        <v>546</v>
      </c>
      <c r="D35" s="63"/>
    </row>
    <row r="36" spans="1:4" ht="20.100000000000001" customHeight="1">
      <c r="A36" s="25" t="s">
        <v>523</v>
      </c>
      <c r="B36" s="63"/>
      <c r="C36" s="19" t="s">
        <v>547</v>
      </c>
      <c r="D36" s="63"/>
    </row>
    <row r="37" spans="1:4" ht="20.100000000000001" customHeight="1">
      <c r="A37" s="25" t="s">
        <v>524</v>
      </c>
      <c r="B37" s="63"/>
      <c r="C37" s="19" t="s">
        <v>548</v>
      </c>
      <c r="D37" s="63"/>
    </row>
    <row r="38" spans="1:4" ht="20.100000000000001" customHeight="1">
      <c r="A38" s="25" t="s">
        <v>525</v>
      </c>
      <c r="B38" s="63">
        <v>80</v>
      </c>
      <c r="C38" s="19" t="s">
        <v>549</v>
      </c>
      <c r="D38" s="63"/>
    </row>
    <row r="39" spans="1:4" ht="20.100000000000001" customHeight="1">
      <c r="A39" s="25" t="s">
        <v>526</v>
      </c>
      <c r="B39" s="63">
        <v>442</v>
      </c>
      <c r="C39" s="19" t="s">
        <v>550</v>
      </c>
      <c r="D39" s="63"/>
    </row>
    <row r="40" spans="1:4" ht="20.100000000000001" customHeight="1">
      <c r="A40" s="18" t="s">
        <v>727</v>
      </c>
      <c r="B40" s="63"/>
      <c r="C40" s="19" t="s">
        <v>728</v>
      </c>
      <c r="D40" s="63"/>
    </row>
    <row r="41" spans="1:4" ht="20.100000000000001" customHeight="1">
      <c r="A41" s="25" t="s">
        <v>527</v>
      </c>
      <c r="B41" s="63">
        <v>54</v>
      </c>
      <c r="C41" s="19" t="s">
        <v>551</v>
      </c>
      <c r="D41" s="63"/>
    </row>
    <row r="42" spans="1:4" ht="20.100000000000001" customHeight="1">
      <c r="A42" s="25" t="s">
        <v>528</v>
      </c>
      <c r="B42" s="63"/>
      <c r="C42" s="19" t="s">
        <v>552</v>
      </c>
      <c r="D42" s="63"/>
    </row>
    <row r="43" spans="1:4" ht="20.100000000000001" customHeight="1">
      <c r="A43" s="25" t="s">
        <v>529</v>
      </c>
      <c r="B43" s="63"/>
      <c r="C43" s="19" t="s">
        <v>553</v>
      </c>
      <c r="D43" s="63"/>
    </row>
    <row r="44" spans="1:4" ht="20.100000000000001" customHeight="1">
      <c r="A44" s="25" t="s">
        <v>530</v>
      </c>
      <c r="B44" s="63"/>
      <c r="C44" s="19" t="s">
        <v>554</v>
      </c>
      <c r="D44" s="63"/>
    </row>
    <row r="45" spans="1:4" ht="20.100000000000001" customHeight="1">
      <c r="A45" s="25" t="s">
        <v>531</v>
      </c>
      <c r="B45" s="63"/>
      <c r="C45" s="19" t="s">
        <v>555</v>
      </c>
      <c r="D45" s="63"/>
    </row>
    <row r="46" spans="1:4" ht="20.100000000000001" customHeight="1">
      <c r="A46" s="25" t="s">
        <v>532</v>
      </c>
      <c r="B46" s="63"/>
      <c r="C46" s="19" t="s">
        <v>556</v>
      </c>
      <c r="D46" s="63"/>
    </row>
    <row r="47" spans="1:4" ht="20.100000000000001" hidden="1" customHeight="1">
      <c r="A47" s="25" t="s">
        <v>533</v>
      </c>
      <c r="B47" s="63"/>
      <c r="C47" s="19" t="s">
        <v>557</v>
      </c>
      <c r="D47" s="63"/>
    </row>
    <row r="48" spans="1:4" ht="20.100000000000001" customHeight="1">
      <c r="A48" s="25" t="s">
        <v>534</v>
      </c>
      <c r="B48" s="63"/>
      <c r="C48" s="19" t="s">
        <v>558</v>
      </c>
      <c r="D48" s="63"/>
    </row>
    <row r="49" spans="1:4" ht="20.100000000000001" customHeight="1">
      <c r="A49" s="25" t="s">
        <v>535</v>
      </c>
      <c r="B49" s="63">
        <v>835</v>
      </c>
      <c r="C49" s="19" t="s">
        <v>559</v>
      </c>
      <c r="D49" s="63"/>
    </row>
    <row r="50" spans="1:4" ht="20.100000000000001" customHeight="1">
      <c r="A50" s="18" t="s">
        <v>729</v>
      </c>
      <c r="B50" s="63"/>
      <c r="C50" s="19" t="s">
        <v>560</v>
      </c>
      <c r="D50" s="63"/>
    </row>
    <row r="51" spans="1:4" ht="20.100000000000001" customHeight="1">
      <c r="A51" s="18" t="s">
        <v>730</v>
      </c>
      <c r="B51" s="63"/>
      <c r="C51" s="18" t="s">
        <v>731</v>
      </c>
      <c r="D51" s="63"/>
    </row>
    <row r="52" spans="1:4" ht="20.100000000000001" customHeight="1">
      <c r="A52" s="25" t="s">
        <v>536</v>
      </c>
      <c r="B52" s="63"/>
      <c r="C52" s="19" t="s">
        <v>561</v>
      </c>
      <c r="D52" s="63"/>
    </row>
    <row r="53" spans="1:4" ht="20.100000000000001" customHeight="1">
      <c r="A53" s="25" t="s">
        <v>212</v>
      </c>
      <c r="B53" s="63">
        <v>4500</v>
      </c>
      <c r="C53" s="19" t="s">
        <v>187</v>
      </c>
      <c r="D53" s="63"/>
    </row>
    <row r="54" spans="1:4" ht="20.100000000000001" customHeight="1">
      <c r="A54" s="25" t="s">
        <v>72</v>
      </c>
      <c r="B54" s="63">
        <f>SUM(B55:B74)</f>
        <v>10817</v>
      </c>
      <c r="C54" s="19" t="s">
        <v>188</v>
      </c>
      <c r="D54" s="63"/>
    </row>
    <row r="55" spans="1:4" ht="20.100000000000001" customHeight="1">
      <c r="A55" s="25" t="s">
        <v>421</v>
      </c>
      <c r="B55" s="63">
        <v>254</v>
      </c>
      <c r="C55" s="19" t="s">
        <v>421</v>
      </c>
      <c r="D55" s="63"/>
    </row>
    <row r="56" spans="1:4" ht="20.100000000000001" hidden="1" customHeight="1">
      <c r="A56" s="25" t="s">
        <v>422</v>
      </c>
      <c r="B56" s="63"/>
      <c r="C56" s="19" t="s">
        <v>422</v>
      </c>
      <c r="D56" s="63"/>
    </row>
    <row r="57" spans="1:4" ht="20.100000000000001" customHeight="1">
      <c r="A57" s="25" t="s">
        <v>423</v>
      </c>
      <c r="B57" s="63"/>
      <c r="C57" s="19" t="s">
        <v>423</v>
      </c>
      <c r="D57" s="63"/>
    </row>
    <row r="58" spans="1:4" ht="20.100000000000001" customHeight="1">
      <c r="A58" s="25" t="s">
        <v>424</v>
      </c>
      <c r="B58" s="63">
        <v>2</v>
      </c>
      <c r="C58" s="19" t="s">
        <v>424</v>
      </c>
      <c r="D58" s="63"/>
    </row>
    <row r="59" spans="1:4" ht="20.100000000000001" customHeight="1">
      <c r="A59" s="25" t="s">
        <v>425</v>
      </c>
      <c r="B59" s="63"/>
      <c r="C59" s="19" t="s">
        <v>425</v>
      </c>
      <c r="D59" s="63"/>
    </row>
    <row r="60" spans="1:4" ht="20.100000000000001" customHeight="1">
      <c r="A60" s="25" t="s">
        <v>426</v>
      </c>
      <c r="B60" s="63"/>
      <c r="C60" s="19" t="s">
        <v>426</v>
      </c>
      <c r="D60" s="63"/>
    </row>
    <row r="61" spans="1:4" ht="20.100000000000001" customHeight="1">
      <c r="A61" s="18" t="s">
        <v>537</v>
      </c>
      <c r="B61" s="63"/>
      <c r="C61" s="19" t="s">
        <v>537</v>
      </c>
      <c r="D61" s="63"/>
    </row>
    <row r="62" spans="1:4" ht="20.100000000000001" customHeight="1">
      <c r="A62" s="25" t="s">
        <v>427</v>
      </c>
      <c r="B62" s="63">
        <v>5</v>
      </c>
      <c r="C62" s="19" t="s">
        <v>427</v>
      </c>
      <c r="D62" s="63"/>
    </row>
    <row r="63" spans="1:4" ht="20.100000000000001" customHeight="1">
      <c r="A63" s="18" t="s">
        <v>538</v>
      </c>
      <c r="B63" s="63"/>
      <c r="C63" s="19" t="s">
        <v>538</v>
      </c>
      <c r="D63" s="63"/>
    </row>
    <row r="64" spans="1:4" ht="20.100000000000001" customHeight="1">
      <c r="A64" s="25" t="s">
        <v>428</v>
      </c>
      <c r="B64" s="63">
        <v>3173</v>
      </c>
      <c r="C64" s="19" t="s">
        <v>428</v>
      </c>
      <c r="D64" s="63"/>
    </row>
    <row r="65" spans="1:4" ht="20.100000000000001" customHeight="1">
      <c r="A65" s="25" t="s">
        <v>429</v>
      </c>
      <c r="B65" s="63"/>
      <c r="C65" s="19" t="s">
        <v>429</v>
      </c>
      <c r="D65" s="63"/>
    </row>
    <row r="66" spans="1:4" ht="20.100000000000001" customHeight="1">
      <c r="A66" s="25" t="s">
        <v>430</v>
      </c>
      <c r="B66" s="63">
        <v>2058</v>
      </c>
      <c r="C66" s="19" t="s">
        <v>430</v>
      </c>
      <c r="D66" s="63"/>
    </row>
    <row r="67" spans="1:4" ht="20.100000000000001" customHeight="1">
      <c r="A67" s="25" t="s">
        <v>431</v>
      </c>
      <c r="B67" s="63"/>
      <c r="C67" s="19" t="s">
        <v>431</v>
      </c>
      <c r="D67" s="63"/>
    </row>
    <row r="68" spans="1:4" ht="20.100000000000001" customHeight="1">
      <c r="A68" s="25" t="s">
        <v>432</v>
      </c>
      <c r="B68" s="63">
        <v>1403</v>
      </c>
      <c r="C68" s="19" t="s">
        <v>432</v>
      </c>
      <c r="D68" s="63"/>
    </row>
    <row r="69" spans="1:4" ht="20.100000000000001" customHeight="1">
      <c r="A69" s="25" t="s">
        <v>433</v>
      </c>
      <c r="B69" s="63">
        <v>22</v>
      </c>
      <c r="C69" s="19" t="s">
        <v>433</v>
      </c>
      <c r="D69" s="63"/>
    </row>
    <row r="70" spans="1:4" ht="20.100000000000001" customHeight="1">
      <c r="A70" s="25" t="s">
        <v>434</v>
      </c>
      <c r="B70" s="63">
        <v>16</v>
      </c>
      <c r="C70" s="19" t="s">
        <v>434</v>
      </c>
      <c r="D70" s="63"/>
    </row>
    <row r="71" spans="1:4" ht="20.100000000000001" customHeight="1">
      <c r="A71" s="18" t="s">
        <v>539</v>
      </c>
      <c r="B71" s="63"/>
      <c r="C71" s="19" t="s">
        <v>562</v>
      </c>
      <c r="D71" s="63"/>
    </row>
    <row r="72" spans="1:4" ht="20.100000000000001" customHeight="1">
      <c r="A72" s="25" t="s">
        <v>435</v>
      </c>
      <c r="B72" s="63">
        <v>1300</v>
      </c>
      <c r="C72" s="19" t="s">
        <v>435</v>
      </c>
      <c r="D72" s="63"/>
    </row>
    <row r="73" spans="1:4" ht="20.100000000000001" customHeight="1">
      <c r="A73" s="18" t="s">
        <v>886</v>
      </c>
      <c r="B73" s="63">
        <v>2584</v>
      </c>
      <c r="C73" s="19" t="s">
        <v>436</v>
      </c>
      <c r="D73" s="63"/>
    </row>
    <row r="74" spans="1:4" ht="20.100000000000001" customHeight="1">
      <c r="A74" s="25" t="s">
        <v>389</v>
      </c>
      <c r="B74" s="63"/>
      <c r="C74" s="19" t="s">
        <v>437</v>
      </c>
      <c r="D74" s="63"/>
    </row>
    <row r="75" spans="1:4" ht="20.100000000000001" customHeight="1">
      <c r="A75" s="25" t="s">
        <v>189</v>
      </c>
      <c r="B75" s="63">
        <f>SUM(B76:B77)</f>
        <v>0</v>
      </c>
      <c r="C75" s="19" t="s">
        <v>5</v>
      </c>
      <c r="D75" s="63">
        <f>SUM(D76:D77)</f>
        <v>204156</v>
      </c>
    </row>
    <row r="76" spans="1:4" ht="20.100000000000001" customHeight="1">
      <c r="A76" s="25" t="s">
        <v>190</v>
      </c>
      <c r="B76" s="63"/>
      <c r="C76" s="19" t="s">
        <v>416</v>
      </c>
      <c r="D76" s="63"/>
    </row>
    <row r="77" spans="1:4" ht="20.100000000000001" customHeight="1">
      <c r="A77" s="25" t="s">
        <v>191</v>
      </c>
      <c r="B77" s="63"/>
      <c r="C77" s="19" t="s">
        <v>192</v>
      </c>
      <c r="D77" s="63">
        <v>204156</v>
      </c>
    </row>
    <row r="78" spans="1:4" ht="20.100000000000001" customHeight="1">
      <c r="A78" s="18" t="s">
        <v>6</v>
      </c>
      <c r="B78" s="63">
        <v>15</v>
      </c>
      <c r="C78" s="19" t="s">
        <v>7</v>
      </c>
      <c r="D78" s="63"/>
    </row>
    <row r="79" spans="1:4" ht="20.100000000000001" customHeight="1">
      <c r="A79" s="108"/>
      <c r="B79" s="108"/>
      <c r="C79" s="19" t="s">
        <v>239</v>
      </c>
      <c r="D79" s="63">
        <v>9960</v>
      </c>
    </row>
    <row r="80" spans="1:4" ht="20.100000000000001" customHeight="1">
      <c r="A80" s="18" t="s">
        <v>193</v>
      </c>
      <c r="B80" s="63">
        <f>SUM(B81:B83)</f>
        <v>418</v>
      </c>
      <c r="C80" s="19" t="s">
        <v>278</v>
      </c>
      <c r="D80" s="63">
        <v>9960</v>
      </c>
    </row>
    <row r="81" spans="1:4" ht="20.100000000000001" customHeight="1">
      <c r="A81" s="65" t="s">
        <v>448</v>
      </c>
      <c r="B81" s="63"/>
      <c r="C81" s="19" t="s">
        <v>279</v>
      </c>
      <c r="D81" s="63">
        <v>9960</v>
      </c>
    </row>
    <row r="82" spans="1:4" ht="20.100000000000001" customHeight="1">
      <c r="A82" s="65" t="s">
        <v>449</v>
      </c>
      <c r="B82" s="63">
        <v>418</v>
      </c>
      <c r="C82" s="19" t="s">
        <v>280</v>
      </c>
      <c r="D82" s="63"/>
    </row>
    <row r="83" spans="1:4" ht="20.100000000000001" customHeight="1">
      <c r="A83" s="65" t="s">
        <v>447</v>
      </c>
      <c r="B83" s="63"/>
      <c r="C83" s="19" t="s">
        <v>281</v>
      </c>
      <c r="D83" s="63"/>
    </row>
    <row r="84" spans="1:4" ht="20.100000000000001" customHeight="1">
      <c r="A84" s="65"/>
      <c r="B84" s="63"/>
      <c r="C84" s="19" t="s">
        <v>282</v>
      </c>
      <c r="D84" s="63"/>
    </row>
    <row r="85" spans="1:4" ht="20.100000000000001" customHeight="1">
      <c r="A85" s="18" t="s">
        <v>647</v>
      </c>
      <c r="B85" s="63">
        <f>SUM(B86)</f>
        <v>5700</v>
      </c>
      <c r="C85" s="19" t="s">
        <v>251</v>
      </c>
      <c r="D85" s="63"/>
    </row>
    <row r="86" spans="1:4" ht="20.100000000000001" customHeight="1">
      <c r="A86" s="18" t="s">
        <v>648</v>
      </c>
      <c r="B86" s="63">
        <f>SUM(B87:B90)</f>
        <v>5700</v>
      </c>
      <c r="C86" s="19" t="s">
        <v>649</v>
      </c>
      <c r="D86" s="63"/>
    </row>
    <row r="87" spans="1:4" ht="20.100000000000001" customHeight="1">
      <c r="A87" s="18" t="s">
        <v>236</v>
      </c>
      <c r="B87" s="63"/>
      <c r="C87" s="18" t="s">
        <v>650</v>
      </c>
      <c r="D87" s="108"/>
    </row>
    <row r="88" spans="1:4" ht="20.100000000000001" customHeight="1">
      <c r="A88" s="18" t="s">
        <v>644</v>
      </c>
      <c r="B88" s="63"/>
      <c r="C88" s="18" t="s">
        <v>651</v>
      </c>
      <c r="D88" s="63"/>
    </row>
    <row r="89" spans="1:4" ht="20.100000000000001" customHeight="1">
      <c r="A89" s="18" t="s">
        <v>645</v>
      </c>
      <c r="B89" s="63"/>
      <c r="C89" s="18" t="s">
        <v>652</v>
      </c>
      <c r="D89" s="108"/>
    </row>
    <row r="90" spans="1:4" ht="20.100000000000001" customHeight="1">
      <c r="A90" s="18" t="s">
        <v>646</v>
      </c>
      <c r="B90" s="63">
        <v>5700</v>
      </c>
      <c r="C90" s="19" t="s">
        <v>563</v>
      </c>
      <c r="D90" s="63">
        <v>157507</v>
      </c>
    </row>
    <row r="91" spans="1:4" ht="20.100000000000001" customHeight="1">
      <c r="A91" s="18"/>
      <c r="B91" s="63"/>
      <c r="C91" s="19" t="s">
        <v>418</v>
      </c>
      <c r="D91" s="63"/>
    </row>
    <row r="92" spans="1:4" ht="20.100000000000001" customHeight="1">
      <c r="A92" s="18" t="s">
        <v>540</v>
      </c>
      <c r="B92" s="63">
        <v>35586</v>
      </c>
      <c r="C92" s="19" t="s">
        <v>420</v>
      </c>
      <c r="D92" s="63"/>
    </row>
    <row r="93" spans="1:4" ht="20.100000000000001" customHeight="1">
      <c r="A93" s="18" t="s">
        <v>417</v>
      </c>
      <c r="B93" s="63"/>
      <c r="C93" s="19" t="s">
        <v>8</v>
      </c>
      <c r="D93" s="63">
        <v>500</v>
      </c>
    </row>
    <row r="94" spans="1:4" ht="20.100000000000001" customHeight="1">
      <c r="A94" s="18" t="s">
        <v>419</v>
      </c>
      <c r="B94" s="63"/>
      <c r="C94" s="19" t="s">
        <v>74</v>
      </c>
      <c r="D94" s="63">
        <v>500</v>
      </c>
    </row>
    <row r="95" spans="1:4" ht="20.100000000000001" customHeight="1">
      <c r="A95" s="18"/>
      <c r="B95" s="63"/>
      <c r="C95" s="19" t="s">
        <v>69</v>
      </c>
      <c r="D95" s="63"/>
    </row>
    <row r="96" spans="1:4" ht="20.100000000000001" customHeight="1">
      <c r="A96" s="20" t="s">
        <v>75</v>
      </c>
      <c r="B96" s="63">
        <f>SUM(B5:B6,B75,B78:B80,B85,B92,B93)</f>
        <v>494454</v>
      </c>
      <c r="C96" s="20" t="s">
        <v>76</v>
      </c>
      <c r="D96" s="63">
        <f>SUM(D5:D6,D75,D78,D79,D85,D90:D91,D93)</f>
        <v>494454</v>
      </c>
    </row>
  </sheetData>
  <mergeCells count="3">
    <mergeCell ref="A1:D1"/>
    <mergeCell ref="A2:D2"/>
    <mergeCell ref="A3:D3"/>
  </mergeCells>
  <phoneticPr fontId="2" type="noConversion"/>
  <pageMargins left="0.75" right="0.75" top="1" bottom="1" header="0.5" footer="0.5"/>
  <pageSetup paperSize="9" fitToHeight="0" orientation="landscape" r:id="rId1"/>
  <headerFooter>
    <oddFooter>&amp;C‐ 16 ‐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7"/>
  <dimension ref="A1:G172"/>
  <sheetViews>
    <sheetView showGridLines="0" showZeros="0" view="pageLayout" topLeftCell="A4" zoomScaleNormal="100" zoomScaleSheetLayoutView="100" workbookViewId="0">
      <selection activeCell="D14" sqref="D14:D18"/>
    </sheetView>
  </sheetViews>
  <sheetFormatPr defaultColWidth="9.125" defaultRowHeight="14.25"/>
  <cols>
    <col min="1" max="1" width="36.625" style="4" customWidth="1"/>
    <col min="2" max="2" width="13" style="4" customWidth="1"/>
    <col min="3" max="6" width="14.625" style="4" customWidth="1"/>
    <col min="7" max="7" width="13.375" style="4" customWidth="1"/>
    <col min="8" max="16384" width="9.125" style="4"/>
  </cols>
  <sheetData>
    <row r="1" spans="1:7" ht="27">
      <c r="A1" s="235" t="s">
        <v>822</v>
      </c>
      <c r="B1" s="235"/>
      <c r="C1" s="235"/>
      <c r="D1" s="235"/>
      <c r="E1" s="235"/>
      <c r="F1" s="235"/>
      <c r="G1" s="235"/>
    </row>
    <row r="2" spans="1:7">
      <c r="A2" s="237" t="s">
        <v>640</v>
      </c>
      <c r="B2" s="237"/>
      <c r="C2" s="237"/>
      <c r="D2" s="237"/>
      <c r="E2" s="237"/>
      <c r="F2" s="237"/>
      <c r="G2" s="237"/>
    </row>
    <row r="3" spans="1:7">
      <c r="A3" s="237" t="s">
        <v>3</v>
      </c>
      <c r="B3" s="237"/>
      <c r="C3" s="237"/>
      <c r="D3" s="237"/>
      <c r="E3" s="237"/>
      <c r="F3" s="237"/>
      <c r="G3" s="237"/>
    </row>
    <row r="4" spans="1:7">
      <c r="A4" s="241" t="s">
        <v>0</v>
      </c>
      <c r="B4" s="241" t="s">
        <v>254</v>
      </c>
      <c r="C4" s="241" t="s">
        <v>12</v>
      </c>
      <c r="D4" s="241"/>
      <c r="E4" s="241"/>
      <c r="F4" s="241"/>
      <c r="G4" s="241" t="s">
        <v>1</v>
      </c>
    </row>
    <row r="5" spans="1:7">
      <c r="A5" s="241"/>
      <c r="B5" s="241"/>
      <c r="C5" s="241" t="s">
        <v>77</v>
      </c>
      <c r="D5" s="241"/>
      <c r="E5" s="241"/>
      <c r="F5" s="245" t="s">
        <v>453</v>
      </c>
      <c r="G5" s="241"/>
    </row>
    <row r="6" spans="1:7">
      <c r="A6" s="241"/>
      <c r="B6" s="241"/>
      <c r="C6" s="13" t="s">
        <v>13</v>
      </c>
      <c r="D6" s="13" t="s">
        <v>78</v>
      </c>
      <c r="E6" s="13" t="s">
        <v>79</v>
      </c>
      <c r="F6" s="246"/>
      <c r="G6" s="241"/>
    </row>
    <row r="7" spans="1:7">
      <c r="A7" s="7" t="s">
        <v>44</v>
      </c>
      <c r="B7" s="63">
        <f>SUM(B8:B21)</f>
        <v>90000</v>
      </c>
      <c r="C7" s="22">
        <v>0</v>
      </c>
      <c r="D7" s="22">
        <v>0</v>
      </c>
      <c r="E7" s="22">
        <v>0</v>
      </c>
      <c r="F7" s="22">
        <v>0</v>
      </c>
      <c r="G7" s="63">
        <f>SUM(G8:G21)</f>
        <v>90000</v>
      </c>
    </row>
    <row r="8" spans="1:7">
      <c r="A8" s="7" t="s">
        <v>371</v>
      </c>
      <c r="B8" s="63">
        <v>66000</v>
      </c>
      <c r="C8" s="22"/>
      <c r="D8" s="22"/>
      <c r="E8" s="22"/>
      <c r="F8" s="22"/>
      <c r="G8" s="63">
        <v>66000</v>
      </c>
    </row>
    <row r="9" spans="1:7">
      <c r="A9" s="7" t="s">
        <v>372</v>
      </c>
      <c r="B9" s="63"/>
      <c r="C9" s="22"/>
      <c r="D9" s="22"/>
      <c r="E9" s="22"/>
      <c r="F9" s="22"/>
      <c r="G9" s="63"/>
    </row>
    <row r="10" spans="1:7">
      <c r="A10" s="7" t="s">
        <v>373</v>
      </c>
      <c r="B10" s="63"/>
      <c r="C10" s="22"/>
      <c r="D10" s="22"/>
      <c r="E10" s="22"/>
      <c r="F10" s="22"/>
      <c r="G10" s="63"/>
    </row>
    <row r="11" spans="1:7">
      <c r="A11" s="7" t="s">
        <v>374</v>
      </c>
      <c r="B11" s="63">
        <v>19000</v>
      </c>
      <c r="C11" s="22"/>
      <c r="D11" s="22"/>
      <c r="E11" s="22"/>
      <c r="F11" s="22"/>
      <c r="G11" s="63">
        <v>19000</v>
      </c>
    </row>
    <row r="12" spans="1:7">
      <c r="A12" s="7" t="s">
        <v>375</v>
      </c>
      <c r="B12" s="63"/>
      <c r="C12" s="22"/>
      <c r="D12" s="22"/>
      <c r="E12" s="22"/>
      <c r="F12" s="22"/>
      <c r="G12" s="63"/>
    </row>
    <row r="13" spans="1:7">
      <c r="A13" s="7" t="s">
        <v>376</v>
      </c>
      <c r="B13" s="63"/>
      <c r="C13" s="22"/>
      <c r="D13" s="22"/>
      <c r="E13" s="22"/>
      <c r="F13" s="22"/>
      <c r="G13" s="63"/>
    </row>
    <row r="14" spans="1:7">
      <c r="A14" s="7" t="s">
        <v>377</v>
      </c>
      <c r="B14" s="63"/>
      <c r="C14" s="22"/>
      <c r="D14" s="22"/>
      <c r="E14" s="22"/>
      <c r="F14" s="22"/>
      <c r="G14" s="63"/>
    </row>
    <row r="15" spans="1:7">
      <c r="A15" s="7" t="s">
        <v>378</v>
      </c>
      <c r="B15" s="63"/>
      <c r="C15" s="22"/>
      <c r="D15" s="22"/>
      <c r="E15" s="22"/>
      <c r="F15" s="22"/>
      <c r="G15" s="63"/>
    </row>
    <row r="16" spans="1:7">
      <c r="A16" s="7" t="s">
        <v>379</v>
      </c>
      <c r="B16" s="63"/>
      <c r="C16" s="22"/>
      <c r="D16" s="22"/>
      <c r="E16" s="22"/>
      <c r="F16" s="22"/>
      <c r="G16" s="63"/>
    </row>
    <row r="17" spans="1:7">
      <c r="A17" s="7" t="s">
        <v>380</v>
      </c>
      <c r="B17" s="63"/>
      <c r="C17" s="22"/>
      <c r="D17" s="22"/>
      <c r="E17" s="22"/>
      <c r="F17" s="22"/>
      <c r="G17" s="63"/>
    </row>
    <row r="18" spans="1:7">
      <c r="A18" s="7" t="s">
        <v>381</v>
      </c>
      <c r="B18" s="63"/>
      <c r="C18" s="22"/>
      <c r="D18" s="22"/>
      <c r="E18" s="22"/>
      <c r="F18" s="22"/>
      <c r="G18" s="63"/>
    </row>
    <row r="19" spans="1:7">
      <c r="A19" s="7" t="s">
        <v>382</v>
      </c>
      <c r="B19" s="63"/>
      <c r="C19" s="22"/>
      <c r="D19" s="22"/>
      <c r="E19" s="22"/>
      <c r="F19" s="22"/>
      <c r="G19" s="63"/>
    </row>
    <row r="20" spans="1:7">
      <c r="A20" s="58" t="s">
        <v>452</v>
      </c>
      <c r="B20" s="63">
        <v>5000</v>
      </c>
      <c r="C20" s="22"/>
      <c r="D20" s="22"/>
      <c r="E20" s="22"/>
      <c r="F20" s="22"/>
      <c r="G20" s="63">
        <v>5000</v>
      </c>
    </row>
    <row r="21" spans="1:7">
      <c r="A21" s="7" t="s">
        <v>383</v>
      </c>
      <c r="B21" s="63"/>
      <c r="C21" s="22"/>
      <c r="D21" s="22"/>
      <c r="E21" s="22"/>
      <c r="F21" s="22"/>
      <c r="G21" s="63"/>
    </row>
    <row r="22" spans="1:7">
      <c r="A22" s="7" t="s">
        <v>58</v>
      </c>
      <c r="B22" s="63">
        <f>SUM(B23:B30)</f>
        <v>42000</v>
      </c>
      <c r="C22" s="22">
        <v>0</v>
      </c>
      <c r="D22" s="22">
        <v>0</v>
      </c>
      <c r="E22" s="22">
        <v>0</v>
      </c>
      <c r="F22" s="22">
        <v>0</v>
      </c>
      <c r="G22" s="63">
        <f>SUM(G23:G30)</f>
        <v>42000</v>
      </c>
    </row>
    <row r="23" spans="1:7">
      <c r="A23" s="7" t="s">
        <v>384</v>
      </c>
      <c r="B23" s="63">
        <v>8840</v>
      </c>
      <c r="C23" s="22"/>
      <c r="D23" s="22"/>
      <c r="E23" s="22"/>
      <c r="F23" s="22"/>
      <c r="G23" s="63">
        <v>8840</v>
      </c>
    </row>
    <row r="24" spans="1:7">
      <c r="A24" s="7" t="s">
        <v>385</v>
      </c>
      <c r="B24" s="63">
        <v>11444</v>
      </c>
      <c r="C24" s="22"/>
      <c r="D24" s="22"/>
      <c r="E24" s="22"/>
      <c r="F24" s="22"/>
      <c r="G24" s="63">
        <v>11444</v>
      </c>
    </row>
    <row r="25" spans="1:7">
      <c r="A25" s="56" t="s">
        <v>386</v>
      </c>
      <c r="B25" s="63">
        <v>10580</v>
      </c>
      <c r="C25" s="22"/>
      <c r="D25" s="22"/>
      <c r="E25" s="22"/>
      <c r="F25" s="22"/>
      <c r="G25" s="63">
        <v>10580</v>
      </c>
    </row>
    <row r="26" spans="1:7">
      <c r="A26" s="56" t="s">
        <v>387</v>
      </c>
      <c r="B26" s="63"/>
      <c r="C26" s="22"/>
      <c r="D26" s="22"/>
      <c r="E26" s="22"/>
      <c r="F26" s="22"/>
      <c r="G26" s="63"/>
    </row>
    <row r="27" spans="1:7">
      <c r="A27" s="56" t="s">
        <v>388</v>
      </c>
      <c r="B27" s="63">
        <v>1800</v>
      </c>
      <c r="C27" s="22"/>
      <c r="D27" s="22"/>
      <c r="E27" s="22"/>
      <c r="F27" s="22"/>
      <c r="G27" s="63">
        <v>1800</v>
      </c>
    </row>
    <row r="28" spans="1:7">
      <c r="A28" s="16" t="s">
        <v>653</v>
      </c>
      <c r="B28" s="63"/>
      <c r="C28" s="22"/>
      <c r="D28" s="22"/>
      <c r="E28" s="22"/>
      <c r="F28" s="22"/>
      <c r="G28" s="63"/>
    </row>
    <row r="29" spans="1:7">
      <c r="A29" s="16" t="s">
        <v>654</v>
      </c>
      <c r="B29" s="63">
        <v>6036</v>
      </c>
      <c r="C29" s="22"/>
      <c r="D29" s="22"/>
      <c r="E29" s="22"/>
      <c r="F29" s="22"/>
      <c r="G29" s="63">
        <v>6036</v>
      </c>
    </row>
    <row r="30" spans="1:7">
      <c r="A30" s="56" t="s">
        <v>389</v>
      </c>
      <c r="B30" s="63">
        <v>3300</v>
      </c>
      <c r="C30" s="22"/>
      <c r="D30" s="22"/>
      <c r="E30" s="22"/>
      <c r="F30" s="22"/>
      <c r="G30" s="63">
        <v>3300</v>
      </c>
    </row>
    <row r="31" spans="1:7">
      <c r="A31" s="56"/>
      <c r="B31" s="63"/>
      <c r="C31" s="22"/>
      <c r="D31" s="22"/>
      <c r="E31" s="22"/>
      <c r="F31" s="22"/>
      <c r="G31" s="63"/>
    </row>
    <row r="32" spans="1:7">
      <c r="A32" s="17" t="s">
        <v>234</v>
      </c>
      <c r="B32" s="63">
        <f>SUM(B7,B22)</f>
        <v>132000</v>
      </c>
      <c r="C32" s="22">
        <v>0</v>
      </c>
      <c r="D32" s="22">
        <v>0</v>
      </c>
      <c r="E32" s="22">
        <v>0</v>
      </c>
      <c r="F32" s="22">
        <v>0</v>
      </c>
      <c r="G32" s="63">
        <f>SUM(G7,G22)</f>
        <v>132000</v>
      </c>
    </row>
    <row r="33" spans="1:6">
      <c r="A33" s="10"/>
      <c r="B33" s="10"/>
      <c r="C33" s="10"/>
      <c r="D33" s="10"/>
      <c r="E33" s="10"/>
      <c r="F33" s="10"/>
    </row>
    <row r="34" spans="1:6">
      <c r="A34" s="10"/>
      <c r="B34" s="10"/>
      <c r="C34" s="10"/>
      <c r="D34" s="10"/>
      <c r="E34" s="10"/>
      <c r="F34" s="10"/>
    </row>
    <row r="35" spans="1:6">
      <c r="A35" s="10"/>
      <c r="B35" s="10"/>
      <c r="C35" s="10"/>
      <c r="D35" s="10"/>
      <c r="E35" s="10"/>
      <c r="F35" s="10"/>
    </row>
    <row r="36" spans="1:6">
      <c r="A36" s="10"/>
      <c r="B36" s="10"/>
      <c r="C36" s="10"/>
      <c r="D36" s="10"/>
      <c r="E36" s="10"/>
      <c r="F36" s="10"/>
    </row>
    <row r="37" spans="1:6">
      <c r="A37" s="10"/>
      <c r="B37" s="10"/>
      <c r="C37" s="10"/>
      <c r="D37" s="10"/>
      <c r="E37" s="10"/>
      <c r="F37" s="10"/>
    </row>
    <row r="38" spans="1:6">
      <c r="A38" s="10"/>
      <c r="B38" s="10"/>
      <c r="C38" s="10"/>
      <c r="D38" s="10"/>
      <c r="E38" s="10"/>
      <c r="F38" s="10"/>
    </row>
    <row r="39" spans="1:6">
      <c r="A39" s="10"/>
      <c r="B39" s="10"/>
      <c r="C39" s="10"/>
      <c r="D39" s="10"/>
      <c r="E39" s="10"/>
      <c r="F39" s="10"/>
    </row>
    <row r="40" spans="1:6">
      <c r="A40" s="10"/>
      <c r="B40" s="10"/>
      <c r="C40" s="10"/>
      <c r="D40" s="10"/>
      <c r="E40" s="10"/>
      <c r="F40" s="10"/>
    </row>
    <row r="41" spans="1:6">
      <c r="A41" s="10"/>
      <c r="B41" s="10"/>
      <c r="C41" s="10"/>
      <c r="D41" s="10"/>
      <c r="E41" s="10"/>
      <c r="F41" s="10"/>
    </row>
    <row r="42" spans="1:6">
      <c r="A42" s="10"/>
      <c r="B42" s="10"/>
      <c r="C42" s="10"/>
      <c r="D42" s="10"/>
      <c r="E42" s="10"/>
      <c r="F42" s="10"/>
    </row>
    <row r="43" spans="1:6">
      <c r="A43" s="10"/>
      <c r="B43" s="10"/>
      <c r="C43" s="10"/>
      <c r="D43" s="10"/>
      <c r="E43" s="10"/>
      <c r="F43" s="10"/>
    </row>
    <row r="44" spans="1:6">
      <c r="A44" s="10"/>
      <c r="B44" s="10"/>
      <c r="C44" s="10"/>
      <c r="D44" s="10"/>
      <c r="E44" s="10"/>
      <c r="F44" s="10"/>
    </row>
    <row r="45" spans="1:6">
      <c r="A45" s="10"/>
      <c r="B45" s="10"/>
      <c r="C45" s="10"/>
      <c r="D45" s="10"/>
      <c r="E45" s="10"/>
      <c r="F45" s="10"/>
    </row>
    <row r="46" spans="1:6">
      <c r="A46" s="10"/>
      <c r="B46" s="10"/>
      <c r="C46" s="10"/>
      <c r="D46" s="10"/>
      <c r="E46" s="10"/>
      <c r="F46" s="10"/>
    </row>
    <row r="47" spans="1:6">
      <c r="A47" s="10"/>
      <c r="B47" s="10"/>
      <c r="C47" s="10"/>
      <c r="D47" s="10"/>
      <c r="E47" s="10"/>
      <c r="F47" s="10"/>
    </row>
    <row r="48" spans="1:6">
      <c r="A48" s="10"/>
      <c r="B48" s="10"/>
      <c r="C48" s="10"/>
      <c r="D48" s="10"/>
      <c r="E48" s="10"/>
      <c r="F48" s="10"/>
    </row>
    <row r="49" spans="1:6">
      <c r="A49" s="10"/>
      <c r="B49" s="10"/>
      <c r="C49" s="10"/>
      <c r="D49" s="10"/>
      <c r="E49" s="10"/>
      <c r="F49" s="10"/>
    </row>
    <row r="50" spans="1:6">
      <c r="A50" s="10"/>
      <c r="B50" s="10"/>
      <c r="C50" s="10"/>
      <c r="D50" s="10"/>
      <c r="E50" s="10"/>
      <c r="F50" s="10"/>
    </row>
    <row r="51" spans="1:6">
      <c r="A51" s="10"/>
      <c r="B51" s="10"/>
      <c r="C51" s="10"/>
      <c r="D51" s="10"/>
      <c r="E51" s="10"/>
      <c r="F51" s="10"/>
    </row>
    <row r="52" spans="1:6">
      <c r="A52" s="10"/>
      <c r="B52" s="10"/>
      <c r="C52" s="10"/>
      <c r="D52" s="10"/>
      <c r="E52" s="10"/>
      <c r="F52" s="10"/>
    </row>
    <row r="53" spans="1:6">
      <c r="A53" s="10"/>
      <c r="B53" s="10"/>
      <c r="C53" s="10"/>
      <c r="D53" s="10"/>
      <c r="E53" s="10"/>
      <c r="F53" s="10"/>
    </row>
    <row r="54" spans="1:6">
      <c r="A54" s="10"/>
      <c r="B54" s="10"/>
      <c r="C54" s="10"/>
      <c r="D54" s="10"/>
      <c r="E54" s="10"/>
      <c r="F54" s="10"/>
    </row>
    <row r="55" spans="1:6">
      <c r="A55" s="10"/>
      <c r="B55" s="10"/>
      <c r="C55" s="10"/>
      <c r="D55" s="10"/>
      <c r="E55" s="10"/>
      <c r="F55" s="10"/>
    </row>
    <row r="56" spans="1:6">
      <c r="A56" s="10"/>
      <c r="B56" s="10"/>
      <c r="C56" s="10"/>
      <c r="D56" s="10"/>
      <c r="E56" s="10"/>
      <c r="F56" s="10"/>
    </row>
    <row r="57" spans="1:6">
      <c r="A57" s="10"/>
      <c r="B57" s="10"/>
      <c r="C57" s="10"/>
      <c r="D57" s="10"/>
      <c r="E57" s="10"/>
      <c r="F57" s="10"/>
    </row>
    <row r="58" spans="1:6">
      <c r="A58" s="10"/>
      <c r="B58" s="10"/>
      <c r="C58" s="10"/>
      <c r="D58" s="10"/>
      <c r="E58" s="10"/>
      <c r="F58" s="10"/>
    </row>
    <row r="59" spans="1:6">
      <c r="A59" s="10"/>
      <c r="B59" s="10"/>
      <c r="C59" s="10"/>
      <c r="D59" s="10"/>
      <c r="E59" s="10"/>
      <c r="F59" s="10"/>
    </row>
    <row r="60" spans="1:6">
      <c r="A60" s="10"/>
      <c r="B60" s="10"/>
      <c r="C60" s="10"/>
      <c r="D60" s="10"/>
      <c r="E60" s="10"/>
      <c r="F60" s="10"/>
    </row>
    <row r="61" spans="1:6">
      <c r="A61" s="10"/>
      <c r="B61" s="10"/>
      <c r="C61" s="10"/>
      <c r="D61" s="10"/>
      <c r="E61" s="10"/>
      <c r="F61" s="10"/>
    </row>
    <row r="62" spans="1:6">
      <c r="A62" s="10"/>
      <c r="B62" s="10"/>
      <c r="C62" s="10"/>
      <c r="D62" s="10"/>
      <c r="E62" s="10"/>
      <c r="F62" s="10"/>
    </row>
    <row r="63" spans="1:6">
      <c r="A63" s="10"/>
      <c r="B63" s="10"/>
      <c r="C63" s="10"/>
      <c r="D63" s="10"/>
      <c r="E63" s="10"/>
      <c r="F63" s="10"/>
    </row>
    <row r="64" spans="1:6">
      <c r="A64" s="10"/>
      <c r="B64" s="10"/>
      <c r="C64" s="10"/>
      <c r="D64" s="10"/>
      <c r="E64" s="10"/>
      <c r="F64" s="10"/>
    </row>
    <row r="65" spans="1:6">
      <c r="A65" s="10"/>
      <c r="B65" s="10"/>
      <c r="C65" s="10"/>
      <c r="D65" s="10"/>
      <c r="E65" s="10"/>
      <c r="F65" s="10"/>
    </row>
    <row r="66" spans="1:6">
      <c r="A66" s="10"/>
      <c r="B66" s="10"/>
      <c r="C66" s="10"/>
      <c r="D66" s="10"/>
      <c r="E66" s="10"/>
      <c r="F66" s="10"/>
    </row>
    <row r="67" spans="1:6">
      <c r="A67" s="10"/>
      <c r="B67" s="10"/>
      <c r="C67" s="10"/>
      <c r="D67" s="10"/>
      <c r="E67" s="10"/>
      <c r="F67" s="10"/>
    </row>
    <row r="68" spans="1:6">
      <c r="A68" s="10"/>
      <c r="B68" s="10"/>
      <c r="C68" s="10"/>
      <c r="D68" s="10"/>
      <c r="E68" s="10"/>
      <c r="F68" s="10"/>
    </row>
    <row r="69" spans="1:6">
      <c r="A69" s="10"/>
      <c r="B69" s="10"/>
      <c r="C69" s="10"/>
      <c r="D69" s="10"/>
      <c r="E69" s="10"/>
      <c r="F69" s="10"/>
    </row>
    <row r="70" spans="1:6">
      <c r="A70" s="10"/>
      <c r="B70" s="10"/>
      <c r="C70" s="10"/>
      <c r="D70" s="10"/>
      <c r="E70" s="10"/>
      <c r="F70" s="10"/>
    </row>
    <row r="71" spans="1:6">
      <c r="A71" s="10"/>
      <c r="B71" s="10"/>
      <c r="C71" s="10"/>
      <c r="D71" s="10"/>
      <c r="E71" s="10"/>
      <c r="F71" s="10"/>
    </row>
    <row r="72" spans="1:6">
      <c r="A72" s="10"/>
      <c r="B72" s="10"/>
      <c r="C72" s="10"/>
      <c r="D72" s="10"/>
      <c r="E72" s="10"/>
      <c r="F72" s="10"/>
    </row>
    <row r="73" spans="1:6">
      <c r="A73" s="10"/>
      <c r="B73" s="10"/>
      <c r="C73" s="10"/>
      <c r="D73" s="10"/>
      <c r="E73" s="10"/>
      <c r="F73" s="10"/>
    </row>
    <row r="74" spans="1:6">
      <c r="A74" s="10"/>
      <c r="B74" s="10"/>
      <c r="C74" s="10"/>
      <c r="D74" s="10"/>
      <c r="E74" s="10"/>
      <c r="F74" s="10"/>
    </row>
    <row r="75" spans="1:6">
      <c r="A75" s="10"/>
      <c r="B75" s="10"/>
      <c r="C75" s="10"/>
      <c r="D75" s="10"/>
      <c r="E75" s="10"/>
      <c r="F75" s="10"/>
    </row>
    <row r="76" spans="1:6">
      <c r="A76" s="10"/>
      <c r="B76" s="10"/>
      <c r="C76" s="10"/>
      <c r="D76" s="10"/>
      <c r="E76" s="10"/>
      <c r="F76" s="10"/>
    </row>
    <row r="77" spans="1:6">
      <c r="A77" s="10"/>
      <c r="B77" s="10"/>
      <c r="C77" s="10"/>
      <c r="D77" s="10"/>
      <c r="E77" s="10"/>
      <c r="F77" s="10"/>
    </row>
    <row r="78" spans="1:6">
      <c r="A78" s="10"/>
      <c r="B78" s="10"/>
      <c r="C78" s="10"/>
      <c r="D78" s="10"/>
      <c r="E78" s="10"/>
      <c r="F78" s="10"/>
    </row>
    <row r="79" spans="1:6">
      <c r="A79" s="10"/>
      <c r="B79" s="10"/>
      <c r="C79" s="10"/>
      <c r="D79" s="10"/>
      <c r="E79" s="10"/>
      <c r="F79" s="10"/>
    </row>
    <row r="80" spans="1:6">
      <c r="A80" s="10"/>
      <c r="B80" s="10"/>
      <c r="C80" s="10"/>
      <c r="D80" s="10"/>
      <c r="E80" s="10"/>
      <c r="F80" s="10"/>
    </row>
    <row r="81" spans="1:6">
      <c r="A81" s="10"/>
      <c r="B81" s="10"/>
      <c r="C81" s="10"/>
      <c r="D81" s="10"/>
      <c r="E81" s="10"/>
      <c r="F81" s="10"/>
    </row>
    <row r="82" spans="1:6">
      <c r="A82" s="10"/>
      <c r="B82" s="10"/>
      <c r="C82" s="10"/>
      <c r="D82" s="10"/>
      <c r="E82" s="10"/>
      <c r="F82" s="10"/>
    </row>
    <row r="83" spans="1:6">
      <c r="A83" s="10"/>
      <c r="B83" s="10"/>
      <c r="C83" s="10"/>
      <c r="D83" s="10"/>
      <c r="E83" s="10"/>
      <c r="F83" s="10"/>
    </row>
    <row r="84" spans="1:6">
      <c r="A84" s="10"/>
      <c r="B84" s="10"/>
      <c r="C84" s="10"/>
      <c r="D84" s="10"/>
      <c r="E84" s="10"/>
      <c r="F84" s="10"/>
    </row>
    <row r="85" spans="1:6">
      <c r="A85" s="10"/>
      <c r="B85" s="10"/>
      <c r="C85" s="10"/>
      <c r="D85" s="10"/>
      <c r="E85" s="10"/>
      <c r="F85" s="10"/>
    </row>
    <row r="86" spans="1:6">
      <c r="A86" s="10"/>
      <c r="B86" s="10"/>
      <c r="C86" s="10"/>
      <c r="D86" s="10"/>
      <c r="E86" s="10"/>
      <c r="F86" s="10"/>
    </row>
    <row r="87" spans="1:6">
      <c r="A87" s="10"/>
      <c r="B87" s="10"/>
      <c r="C87" s="10"/>
      <c r="D87" s="10"/>
      <c r="E87" s="10"/>
      <c r="F87" s="10"/>
    </row>
    <row r="88" spans="1:6">
      <c r="A88" s="10"/>
      <c r="B88" s="10"/>
      <c r="C88" s="10"/>
      <c r="D88" s="10"/>
      <c r="E88" s="10"/>
      <c r="F88" s="10"/>
    </row>
    <row r="89" spans="1:6">
      <c r="A89" s="10"/>
      <c r="B89" s="10"/>
      <c r="C89" s="10"/>
      <c r="D89" s="10"/>
      <c r="E89" s="10"/>
      <c r="F89" s="10"/>
    </row>
    <row r="90" spans="1:6">
      <c r="A90" s="10"/>
      <c r="B90" s="10"/>
      <c r="C90" s="10"/>
      <c r="D90" s="10"/>
      <c r="E90" s="10"/>
      <c r="F90" s="10"/>
    </row>
    <row r="91" spans="1:6">
      <c r="A91" s="10"/>
      <c r="B91" s="10"/>
      <c r="C91" s="10"/>
      <c r="D91" s="10"/>
      <c r="E91" s="10"/>
      <c r="F91" s="10"/>
    </row>
    <row r="92" spans="1:6">
      <c r="A92" s="10"/>
      <c r="B92" s="10"/>
      <c r="C92" s="10"/>
      <c r="D92" s="10"/>
      <c r="E92" s="10"/>
      <c r="F92" s="10"/>
    </row>
    <row r="93" spans="1:6">
      <c r="A93" s="10"/>
      <c r="B93" s="10"/>
      <c r="C93" s="10"/>
      <c r="D93" s="10"/>
      <c r="E93" s="10"/>
      <c r="F93" s="10"/>
    </row>
    <row r="94" spans="1:6">
      <c r="A94" s="10"/>
      <c r="B94" s="10"/>
      <c r="C94" s="10"/>
      <c r="D94" s="10"/>
      <c r="E94" s="10"/>
      <c r="F94" s="10"/>
    </row>
    <row r="95" spans="1:6">
      <c r="A95" s="10"/>
      <c r="B95" s="10"/>
      <c r="C95" s="10"/>
      <c r="D95" s="10"/>
      <c r="E95" s="10"/>
      <c r="F95" s="10"/>
    </row>
    <row r="96" spans="1:6">
      <c r="A96" s="10"/>
      <c r="B96" s="10"/>
      <c r="C96" s="10"/>
      <c r="D96" s="10"/>
      <c r="E96" s="10"/>
      <c r="F96" s="10"/>
    </row>
    <row r="97" spans="1:6">
      <c r="A97" s="10"/>
      <c r="B97" s="10"/>
      <c r="C97" s="10"/>
      <c r="D97" s="10"/>
      <c r="E97" s="10"/>
      <c r="F97" s="10"/>
    </row>
    <row r="98" spans="1:6">
      <c r="A98" s="10"/>
      <c r="B98" s="10"/>
      <c r="C98" s="10"/>
      <c r="D98" s="10"/>
      <c r="E98" s="10"/>
      <c r="F98" s="10"/>
    </row>
    <row r="99" spans="1:6">
      <c r="A99" s="10"/>
      <c r="B99" s="10"/>
      <c r="C99" s="10"/>
      <c r="D99" s="10"/>
      <c r="E99" s="10"/>
      <c r="F99" s="10"/>
    </row>
    <row r="100" spans="1:6">
      <c r="A100" s="10"/>
      <c r="B100" s="10"/>
      <c r="C100" s="10"/>
      <c r="D100" s="10"/>
      <c r="E100" s="10"/>
      <c r="F100" s="10"/>
    </row>
    <row r="101" spans="1:6">
      <c r="A101" s="10"/>
      <c r="B101" s="10"/>
      <c r="C101" s="10"/>
      <c r="D101" s="10"/>
      <c r="E101" s="10"/>
      <c r="F101" s="10"/>
    </row>
    <row r="102" spans="1:6">
      <c r="A102" s="10"/>
      <c r="B102" s="10"/>
      <c r="C102" s="10"/>
      <c r="D102" s="10"/>
      <c r="E102" s="10"/>
      <c r="F102" s="10"/>
    </row>
    <row r="103" spans="1:6">
      <c r="A103" s="10"/>
      <c r="B103" s="10"/>
      <c r="C103" s="10"/>
      <c r="D103" s="10"/>
      <c r="E103" s="10"/>
      <c r="F103" s="10"/>
    </row>
    <row r="104" spans="1:6">
      <c r="A104" s="10"/>
      <c r="B104" s="10"/>
      <c r="C104" s="10"/>
      <c r="D104" s="10"/>
      <c r="E104" s="10"/>
      <c r="F104" s="10"/>
    </row>
    <row r="105" spans="1:6">
      <c r="A105" s="10"/>
      <c r="B105" s="10"/>
      <c r="C105" s="10"/>
      <c r="D105" s="10"/>
      <c r="E105" s="10"/>
      <c r="F105" s="10"/>
    </row>
    <row r="106" spans="1:6">
      <c r="A106" s="10"/>
      <c r="B106" s="10"/>
      <c r="C106" s="10"/>
      <c r="D106" s="10"/>
      <c r="E106" s="10"/>
      <c r="F106" s="10"/>
    </row>
    <row r="107" spans="1:6">
      <c r="A107" s="10"/>
      <c r="B107" s="10"/>
      <c r="C107" s="10"/>
      <c r="D107" s="10"/>
      <c r="E107" s="10"/>
      <c r="F107" s="10"/>
    </row>
    <row r="108" spans="1:6">
      <c r="A108" s="10"/>
      <c r="B108" s="10"/>
      <c r="C108" s="10"/>
      <c r="D108" s="10"/>
      <c r="E108" s="10"/>
      <c r="F108" s="10"/>
    </row>
    <row r="109" spans="1:6">
      <c r="A109" s="10"/>
      <c r="B109" s="10"/>
      <c r="C109" s="10"/>
      <c r="D109" s="10"/>
      <c r="E109" s="10"/>
      <c r="F109" s="10"/>
    </row>
    <row r="110" spans="1:6">
      <c r="A110" s="10"/>
      <c r="B110" s="10"/>
      <c r="C110" s="10"/>
      <c r="D110" s="10"/>
      <c r="E110" s="10"/>
      <c r="F110" s="10"/>
    </row>
    <row r="111" spans="1:6">
      <c r="A111" s="10"/>
      <c r="B111" s="10"/>
      <c r="C111" s="10"/>
      <c r="D111" s="10"/>
      <c r="E111" s="10"/>
      <c r="F111" s="10"/>
    </row>
    <row r="112" spans="1:6">
      <c r="A112" s="10"/>
      <c r="B112" s="10"/>
      <c r="C112" s="10"/>
      <c r="D112" s="10"/>
      <c r="E112" s="10"/>
      <c r="F112" s="10"/>
    </row>
    <row r="113" spans="1:6">
      <c r="A113" s="10"/>
      <c r="B113" s="10"/>
      <c r="C113" s="10"/>
      <c r="D113" s="10"/>
      <c r="E113" s="10"/>
      <c r="F113" s="10"/>
    </row>
    <row r="114" spans="1:6">
      <c r="A114" s="10"/>
      <c r="B114" s="10"/>
      <c r="C114" s="10"/>
      <c r="D114" s="10"/>
      <c r="E114" s="10"/>
      <c r="F114" s="10"/>
    </row>
    <row r="115" spans="1:6">
      <c r="A115" s="10"/>
      <c r="B115" s="10"/>
      <c r="C115" s="10"/>
      <c r="D115" s="10"/>
      <c r="E115" s="10"/>
      <c r="F115" s="10"/>
    </row>
    <row r="116" spans="1:6">
      <c r="A116" s="10"/>
      <c r="B116" s="10"/>
      <c r="C116" s="10"/>
      <c r="D116" s="10"/>
      <c r="E116" s="10"/>
      <c r="F116" s="10"/>
    </row>
    <row r="117" spans="1:6">
      <c r="A117" s="10"/>
      <c r="B117" s="10"/>
      <c r="C117" s="10"/>
      <c r="D117" s="10"/>
      <c r="E117" s="10"/>
      <c r="F117" s="10"/>
    </row>
    <row r="118" spans="1:6">
      <c r="A118" s="10"/>
      <c r="B118" s="10"/>
      <c r="C118" s="10"/>
      <c r="D118" s="10"/>
      <c r="E118" s="10"/>
      <c r="F118" s="10"/>
    </row>
    <row r="119" spans="1:6">
      <c r="A119" s="10"/>
      <c r="B119" s="10"/>
      <c r="C119" s="10"/>
      <c r="D119" s="10"/>
      <c r="E119" s="10"/>
      <c r="F119" s="10"/>
    </row>
    <row r="120" spans="1:6">
      <c r="A120" s="10"/>
      <c r="B120" s="10"/>
      <c r="C120" s="10"/>
      <c r="D120" s="10"/>
      <c r="E120" s="10"/>
      <c r="F120" s="10"/>
    </row>
    <row r="121" spans="1:6">
      <c r="A121" s="10"/>
      <c r="B121" s="10"/>
      <c r="C121" s="10"/>
      <c r="D121" s="10"/>
      <c r="E121" s="10"/>
      <c r="F121" s="10"/>
    </row>
    <row r="122" spans="1:6">
      <c r="A122" s="10"/>
      <c r="B122" s="10"/>
      <c r="C122" s="10"/>
      <c r="D122" s="10"/>
      <c r="E122" s="10"/>
      <c r="F122" s="10"/>
    </row>
    <row r="123" spans="1:6">
      <c r="A123" s="10"/>
      <c r="B123" s="10"/>
      <c r="C123" s="10"/>
      <c r="D123" s="10"/>
      <c r="E123" s="10"/>
      <c r="F123" s="10"/>
    </row>
    <row r="124" spans="1:6">
      <c r="A124" s="10"/>
      <c r="B124" s="10"/>
      <c r="C124" s="10"/>
      <c r="D124" s="10"/>
      <c r="E124" s="10"/>
      <c r="F124" s="10"/>
    </row>
    <row r="125" spans="1:6">
      <c r="A125" s="10"/>
      <c r="B125" s="10"/>
      <c r="C125" s="10"/>
      <c r="D125" s="10"/>
      <c r="E125" s="10"/>
      <c r="F125" s="10"/>
    </row>
    <row r="126" spans="1:6">
      <c r="A126" s="10"/>
      <c r="B126" s="10"/>
      <c r="C126" s="10"/>
      <c r="D126" s="10"/>
      <c r="E126" s="10"/>
      <c r="F126" s="10"/>
    </row>
    <row r="127" spans="1:6">
      <c r="A127" s="10"/>
      <c r="B127" s="10"/>
      <c r="C127" s="10"/>
      <c r="D127" s="10"/>
      <c r="E127" s="10"/>
      <c r="F127" s="10"/>
    </row>
    <row r="128" spans="1:6">
      <c r="A128" s="10"/>
      <c r="B128" s="10"/>
      <c r="C128" s="10"/>
      <c r="D128" s="10"/>
      <c r="E128" s="10"/>
      <c r="F128" s="10"/>
    </row>
    <row r="129" spans="1:6">
      <c r="A129" s="10"/>
      <c r="B129" s="10"/>
      <c r="C129" s="10"/>
      <c r="D129" s="10"/>
      <c r="E129" s="10"/>
      <c r="F129" s="10"/>
    </row>
    <row r="130" spans="1:6">
      <c r="A130" s="10"/>
      <c r="B130" s="10"/>
      <c r="C130" s="10"/>
      <c r="D130" s="10"/>
      <c r="E130" s="10"/>
      <c r="F130" s="10"/>
    </row>
    <row r="131" spans="1:6">
      <c r="A131" s="10"/>
      <c r="B131" s="10"/>
      <c r="C131" s="10"/>
      <c r="D131" s="10"/>
      <c r="E131" s="10"/>
      <c r="F131" s="10"/>
    </row>
    <row r="132" spans="1:6">
      <c r="A132" s="10"/>
      <c r="B132" s="10"/>
      <c r="C132" s="10"/>
      <c r="D132" s="10"/>
      <c r="E132" s="10"/>
      <c r="F132" s="10"/>
    </row>
    <row r="133" spans="1:6">
      <c r="A133" s="10"/>
      <c r="B133" s="10"/>
      <c r="C133" s="10"/>
      <c r="D133" s="10"/>
      <c r="E133" s="10"/>
      <c r="F133" s="10"/>
    </row>
    <row r="134" spans="1:6">
      <c r="A134" s="10"/>
      <c r="B134" s="10"/>
      <c r="C134" s="10"/>
      <c r="D134" s="10"/>
      <c r="E134" s="10"/>
      <c r="F134" s="10"/>
    </row>
    <row r="135" spans="1:6">
      <c r="A135" s="10"/>
      <c r="B135" s="10"/>
      <c r="C135" s="10"/>
      <c r="D135" s="10"/>
      <c r="E135" s="10"/>
      <c r="F135" s="10"/>
    </row>
    <row r="136" spans="1:6">
      <c r="A136" s="10"/>
      <c r="B136" s="10"/>
      <c r="C136" s="10"/>
      <c r="D136" s="10"/>
      <c r="E136" s="10"/>
      <c r="F136" s="10"/>
    </row>
    <row r="137" spans="1:6">
      <c r="A137" s="10"/>
      <c r="B137" s="10"/>
      <c r="C137" s="10"/>
      <c r="D137" s="10"/>
      <c r="E137" s="10"/>
      <c r="F137" s="10"/>
    </row>
    <row r="138" spans="1:6">
      <c r="A138" s="10"/>
      <c r="B138" s="10"/>
      <c r="C138" s="10"/>
      <c r="D138" s="10"/>
      <c r="E138" s="10"/>
      <c r="F138" s="10"/>
    </row>
    <row r="139" spans="1:6">
      <c r="A139" s="10"/>
      <c r="B139" s="10"/>
      <c r="C139" s="10"/>
      <c r="D139" s="10"/>
      <c r="E139" s="10"/>
      <c r="F139" s="10"/>
    </row>
    <row r="140" spans="1:6">
      <c r="A140" s="10"/>
      <c r="B140" s="10"/>
      <c r="C140" s="10"/>
      <c r="D140" s="10"/>
      <c r="E140" s="10"/>
      <c r="F140" s="10"/>
    </row>
    <row r="141" spans="1:6">
      <c r="A141" s="10"/>
      <c r="B141" s="10"/>
      <c r="C141" s="10"/>
      <c r="D141" s="10"/>
      <c r="E141" s="10"/>
      <c r="F141" s="10"/>
    </row>
    <row r="142" spans="1:6">
      <c r="A142" s="10"/>
      <c r="B142" s="10"/>
      <c r="C142" s="10"/>
      <c r="D142" s="10"/>
      <c r="E142" s="10"/>
      <c r="F142" s="10"/>
    </row>
    <row r="143" spans="1:6">
      <c r="A143" s="10"/>
      <c r="B143" s="10"/>
      <c r="C143" s="10"/>
      <c r="D143" s="10"/>
      <c r="E143" s="10"/>
      <c r="F143" s="10"/>
    </row>
    <row r="144" spans="1:6">
      <c r="A144" s="10"/>
      <c r="B144" s="10"/>
      <c r="C144" s="10"/>
      <c r="D144" s="10"/>
      <c r="E144" s="10"/>
      <c r="F144" s="10"/>
    </row>
    <row r="145" spans="1:6">
      <c r="A145" s="10"/>
      <c r="B145" s="10"/>
      <c r="C145" s="10"/>
      <c r="D145" s="10"/>
      <c r="E145" s="10"/>
      <c r="F145" s="10"/>
    </row>
    <row r="146" spans="1:6">
      <c r="A146" s="10"/>
      <c r="B146" s="10"/>
      <c r="C146" s="10"/>
      <c r="D146" s="10"/>
      <c r="E146" s="10"/>
      <c r="F146" s="10"/>
    </row>
    <row r="147" spans="1:6">
      <c r="A147" s="10"/>
      <c r="B147" s="10"/>
      <c r="C147" s="10"/>
      <c r="D147" s="10"/>
      <c r="E147" s="10"/>
      <c r="F147" s="10"/>
    </row>
    <row r="148" spans="1:6">
      <c r="A148" s="10"/>
      <c r="B148" s="10"/>
      <c r="C148" s="10"/>
      <c r="D148" s="10"/>
      <c r="E148" s="10"/>
      <c r="F148" s="10"/>
    </row>
    <row r="149" spans="1:6">
      <c r="A149" s="10"/>
      <c r="B149" s="10"/>
      <c r="C149" s="10"/>
      <c r="D149" s="10"/>
      <c r="E149" s="10"/>
      <c r="F149" s="10"/>
    </row>
    <row r="150" spans="1:6">
      <c r="A150" s="10"/>
      <c r="B150" s="10"/>
      <c r="C150" s="10"/>
      <c r="D150" s="10"/>
      <c r="E150" s="10"/>
      <c r="F150" s="10"/>
    </row>
    <row r="151" spans="1:6">
      <c r="A151" s="10"/>
      <c r="B151" s="10"/>
      <c r="C151" s="10"/>
      <c r="D151" s="10"/>
      <c r="E151" s="10"/>
      <c r="F151" s="10"/>
    </row>
    <row r="152" spans="1:6">
      <c r="A152" s="10"/>
      <c r="B152" s="10"/>
      <c r="C152" s="10"/>
      <c r="D152" s="10"/>
      <c r="E152" s="10"/>
      <c r="F152" s="10"/>
    </row>
    <row r="153" spans="1:6">
      <c r="A153" s="10"/>
      <c r="B153" s="10"/>
      <c r="C153" s="10"/>
      <c r="D153" s="10"/>
      <c r="E153" s="10"/>
      <c r="F153" s="10"/>
    </row>
    <row r="154" spans="1:6">
      <c r="A154" s="10"/>
      <c r="B154" s="10"/>
      <c r="C154" s="10"/>
      <c r="D154" s="10"/>
      <c r="E154" s="10"/>
      <c r="F154" s="10"/>
    </row>
    <row r="155" spans="1:6">
      <c r="A155" s="10"/>
      <c r="B155" s="10"/>
      <c r="C155" s="10"/>
      <c r="D155" s="10"/>
      <c r="E155" s="10"/>
      <c r="F155" s="10"/>
    </row>
    <row r="156" spans="1:6">
      <c r="A156" s="10"/>
      <c r="B156" s="10"/>
      <c r="C156" s="10"/>
      <c r="D156" s="10"/>
      <c r="E156" s="10"/>
      <c r="F156" s="10"/>
    </row>
    <row r="157" spans="1:6">
      <c r="A157" s="10"/>
      <c r="B157" s="10"/>
      <c r="C157" s="10"/>
      <c r="D157" s="10"/>
      <c r="E157" s="10"/>
      <c r="F157" s="10"/>
    </row>
    <row r="158" spans="1:6">
      <c r="A158" s="10"/>
      <c r="B158" s="10"/>
      <c r="C158" s="10"/>
      <c r="D158" s="10"/>
      <c r="E158" s="10"/>
      <c r="F158" s="10"/>
    </row>
    <row r="159" spans="1:6">
      <c r="A159" s="10"/>
      <c r="B159" s="10"/>
      <c r="C159" s="10"/>
      <c r="D159" s="10"/>
      <c r="E159" s="10"/>
      <c r="F159" s="10"/>
    </row>
    <row r="160" spans="1:6">
      <c r="A160" s="10"/>
      <c r="B160" s="10"/>
      <c r="C160" s="10"/>
      <c r="D160" s="10"/>
      <c r="E160" s="10"/>
      <c r="F160" s="10"/>
    </row>
    <row r="161" spans="1:6">
      <c r="A161" s="10"/>
      <c r="B161" s="10"/>
      <c r="C161" s="10"/>
      <c r="D161" s="10"/>
      <c r="E161" s="10"/>
      <c r="F161" s="10"/>
    </row>
    <row r="162" spans="1:6">
      <c r="A162" s="10"/>
      <c r="B162" s="10"/>
      <c r="C162" s="10"/>
      <c r="D162" s="10"/>
      <c r="E162" s="10"/>
      <c r="F162" s="10"/>
    </row>
    <row r="163" spans="1:6">
      <c r="A163" s="10"/>
      <c r="B163" s="10"/>
      <c r="C163" s="10"/>
      <c r="D163" s="10"/>
      <c r="E163" s="10"/>
      <c r="F163" s="10"/>
    </row>
    <row r="164" spans="1:6">
      <c r="A164" s="10"/>
      <c r="B164" s="10"/>
      <c r="C164" s="10"/>
      <c r="D164" s="10"/>
      <c r="E164" s="10"/>
      <c r="F164" s="10"/>
    </row>
    <row r="165" spans="1:6">
      <c r="A165" s="10"/>
      <c r="B165" s="10"/>
      <c r="C165" s="10"/>
      <c r="D165" s="10"/>
      <c r="E165" s="10"/>
      <c r="F165" s="10"/>
    </row>
    <row r="166" spans="1:6">
      <c r="A166" s="10"/>
      <c r="B166" s="10"/>
      <c r="C166" s="10"/>
      <c r="D166" s="10"/>
      <c r="E166" s="10"/>
      <c r="F166" s="10"/>
    </row>
    <row r="167" spans="1:6">
      <c r="A167" s="10"/>
      <c r="B167" s="10"/>
      <c r="C167" s="10"/>
      <c r="D167" s="10"/>
      <c r="E167" s="10"/>
      <c r="F167" s="10"/>
    </row>
    <row r="168" spans="1:6">
      <c r="A168" s="10"/>
      <c r="B168" s="10"/>
      <c r="C168" s="10"/>
      <c r="D168" s="10"/>
      <c r="E168" s="10"/>
      <c r="F168" s="10"/>
    </row>
    <row r="169" spans="1:6">
      <c r="A169" s="10"/>
      <c r="B169" s="10"/>
      <c r="C169" s="10"/>
      <c r="D169" s="10"/>
      <c r="E169" s="10"/>
      <c r="F169" s="10"/>
    </row>
    <row r="170" spans="1:6">
      <c r="A170" s="10"/>
      <c r="B170" s="10"/>
      <c r="C170" s="10"/>
      <c r="D170" s="10"/>
      <c r="E170" s="10"/>
      <c r="F170" s="10"/>
    </row>
    <row r="171" spans="1:6">
      <c r="A171" s="10"/>
      <c r="B171" s="10"/>
      <c r="C171" s="10"/>
      <c r="D171" s="10"/>
      <c r="E171" s="10"/>
      <c r="F171" s="10"/>
    </row>
    <row r="172" spans="1:6">
      <c r="A172" s="10"/>
      <c r="B172" s="10"/>
      <c r="C172" s="10"/>
      <c r="D172" s="10"/>
      <c r="E172" s="10"/>
      <c r="F172" s="10"/>
    </row>
  </sheetData>
  <mergeCells count="9">
    <mergeCell ref="A1:G1"/>
    <mergeCell ref="A2:G2"/>
    <mergeCell ref="A3:G3"/>
    <mergeCell ref="A4:A6"/>
    <mergeCell ref="B4:B6"/>
    <mergeCell ref="C4:F4"/>
    <mergeCell ref="G4:G6"/>
    <mergeCell ref="C5:E5"/>
    <mergeCell ref="F5:F6"/>
  </mergeCells>
  <phoneticPr fontId="2" type="noConversion"/>
  <printOptions horizontalCentered="1"/>
  <pageMargins left="0.19685039370078741" right="0.19685039370078741" top="0.47244094488188981" bottom="0.43307086614173229" header="0.23622047244094491" footer="0.15748031496062992"/>
  <pageSetup paperSize="9" firstPageNumber="10" fitToHeight="10000" orientation="landscape" useFirstPageNumber="1" r:id="rId1"/>
  <headerFooter alignWithMargins="0">
    <oddFooter>&amp;C‐ 17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29</vt:i4>
      </vt:variant>
      <vt:variant>
        <vt:lpstr>命名范围</vt:lpstr>
      </vt:variant>
      <vt:variant>
        <vt:i4>37</vt:i4>
      </vt:variant>
    </vt:vector>
  </HeadingPairs>
  <TitlesOfParts>
    <vt:vector size="66" baseType="lpstr">
      <vt:lpstr>封面</vt:lpstr>
      <vt:lpstr>目录</vt:lpstr>
      <vt:lpstr>01</vt:lpstr>
      <vt:lpstr>02</vt:lpstr>
      <vt:lpstr>03</vt:lpstr>
      <vt:lpstr>04-1</vt:lpstr>
      <vt:lpstr>04-2</vt:lpstr>
      <vt:lpstr>04-3</vt:lpstr>
      <vt:lpstr>05-1</vt:lpstr>
      <vt:lpstr>05-2</vt:lpstr>
      <vt:lpstr>05-3</vt:lpstr>
      <vt:lpstr>06-1</vt:lpstr>
      <vt:lpstr>06-2 </vt:lpstr>
      <vt:lpstr>06-3</vt:lpstr>
      <vt:lpstr>07</vt:lpstr>
      <vt:lpstr>08</vt:lpstr>
      <vt:lpstr>09-1</vt:lpstr>
      <vt:lpstr>09-2</vt:lpstr>
      <vt:lpstr>09-3</vt:lpstr>
      <vt:lpstr>10-1</vt:lpstr>
      <vt:lpstr>10-2</vt:lpstr>
      <vt:lpstr>10-3</vt:lpstr>
      <vt:lpstr>11</vt:lpstr>
      <vt:lpstr>12</vt:lpstr>
      <vt:lpstr>13</vt:lpstr>
      <vt:lpstr>14</vt:lpstr>
      <vt:lpstr>15</vt:lpstr>
      <vt:lpstr>16</vt:lpstr>
      <vt:lpstr>17</vt:lpstr>
      <vt:lpstr>'01'!Print_Area</vt:lpstr>
      <vt:lpstr>'02'!Print_Area</vt:lpstr>
      <vt:lpstr>'03'!Print_Area</vt:lpstr>
      <vt:lpstr>'04-1'!Print_Area</vt:lpstr>
      <vt:lpstr>'04-2'!Print_Area</vt:lpstr>
      <vt:lpstr>'05-1'!Print_Area</vt:lpstr>
      <vt:lpstr>'06-1'!Print_Area</vt:lpstr>
      <vt:lpstr>'07'!Print_Area</vt:lpstr>
      <vt:lpstr>'08'!Print_Area</vt:lpstr>
      <vt:lpstr>'09-1'!Print_Area</vt:lpstr>
      <vt:lpstr>'10-1'!Print_Area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目录!Print_Area</vt:lpstr>
      <vt:lpstr>'01'!Print_Titles</vt:lpstr>
      <vt:lpstr>'02'!Print_Titles</vt:lpstr>
      <vt:lpstr>'03'!Print_Titles</vt:lpstr>
      <vt:lpstr>'04-1'!Print_Titles</vt:lpstr>
      <vt:lpstr>'04-2'!Print_Titles</vt:lpstr>
      <vt:lpstr>'05-1'!Print_Titles</vt:lpstr>
      <vt:lpstr>'06-1'!Print_Titles</vt:lpstr>
      <vt:lpstr>'06-2 '!Print_Titles</vt:lpstr>
      <vt:lpstr>'06-3'!Print_Titles</vt:lpstr>
      <vt:lpstr>'07'!Print_Titles</vt:lpstr>
      <vt:lpstr>'08'!Print_Titles</vt:lpstr>
      <vt:lpstr>'09-1'!Print_Titles</vt:lpstr>
      <vt:lpstr>'09-2'!Print_Titles</vt:lpstr>
      <vt:lpstr>'09-3'!Print_Titles</vt:lpstr>
      <vt:lpstr>'10-1'!Print_Titles</vt:lpstr>
      <vt:lpstr>'12'!Print_Titles</vt:lpstr>
      <vt:lpstr>'14'!Print_Titles</vt:lpstr>
      <vt:lpstr>'15'!Print_Titles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马列</dc:creator>
  <cp:lastModifiedBy>users</cp:lastModifiedBy>
  <cp:lastPrinted>2022-08-05T09:46:00Z</cp:lastPrinted>
  <dcterms:created xsi:type="dcterms:W3CDTF">2009-07-17T02:09:50Z</dcterms:created>
  <dcterms:modified xsi:type="dcterms:W3CDTF">2022-12-05T04:11:40Z</dcterms:modified>
</cp:coreProperties>
</file>